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/>
  </bookViews>
  <sheets>
    <sheet name="Sheet1" sheetId="1" r:id="rId1"/>
  </sheets>
  <definedNames>
    <definedName name="_xlnm.Print_Titles" localSheetId="0">Sheet1!$4:$6</definedName>
  </definedNames>
  <calcPr calcId="144525" concurrentCalc="0"/>
  <oleSize ref="A1:F106"/>
</workbook>
</file>

<file path=xl/sharedStrings.xml><?xml version="1.0" encoding="utf-8"?>
<sst xmlns="http://schemas.openxmlformats.org/spreadsheetml/2006/main" count="105">
  <si>
    <t>附件1</t>
  </si>
  <si>
    <t>2018年普通高中公用经费省级奖补资金安排表</t>
  </si>
  <si>
    <t>单位：万元</t>
  </si>
  <si>
    <t>市、县（区）名称</t>
  </si>
  <si>
    <t>高中在校生数（人）</t>
  </si>
  <si>
    <t>闽财教指[2017]121号预拨资金</t>
  </si>
  <si>
    <t>闽财教指[2017]63号结余资金</t>
  </si>
  <si>
    <t>各地标准（元/人）</t>
  </si>
  <si>
    <t>省级补助比例</t>
  </si>
  <si>
    <t>补助参照基数</t>
  </si>
  <si>
    <t>应补资金</t>
  </si>
  <si>
    <t>本次下达省级奖补资金（负数代表追减）</t>
  </si>
  <si>
    <t>全省合计</t>
  </si>
  <si>
    <t>福州市</t>
  </si>
  <si>
    <t xml:space="preserve">    市本级</t>
  </si>
  <si>
    <t xml:space="preserve">    鼓楼区</t>
  </si>
  <si>
    <t xml:space="preserve">    台江区</t>
  </si>
  <si>
    <t xml:space="preserve">    仓山区</t>
  </si>
  <si>
    <t xml:space="preserve">    马尾区</t>
  </si>
  <si>
    <t xml:space="preserve">    晋安区</t>
  </si>
  <si>
    <t xml:space="preserve">    闽侯县</t>
  </si>
  <si>
    <t xml:space="preserve">    连江县</t>
  </si>
  <si>
    <t xml:space="preserve">    罗源县</t>
  </si>
  <si>
    <t xml:space="preserve">    闽清县</t>
  </si>
  <si>
    <t xml:space="preserve">    永泰县</t>
  </si>
  <si>
    <t xml:space="preserve">    福清市</t>
  </si>
  <si>
    <t xml:space="preserve">    长乐市</t>
  </si>
  <si>
    <t>莆田市</t>
  </si>
  <si>
    <t xml:space="preserve">    城厢区</t>
  </si>
  <si>
    <t xml:space="preserve">    涵江区</t>
  </si>
  <si>
    <t xml:space="preserve">    荔城区</t>
  </si>
  <si>
    <t xml:space="preserve">    秀屿区</t>
  </si>
  <si>
    <t xml:space="preserve">    仙游县</t>
  </si>
  <si>
    <t xml:space="preserve">    湄洲岛代管</t>
  </si>
  <si>
    <t xml:space="preserve">    北岸管委会</t>
  </si>
  <si>
    <t>三明市</t>
  </si>
  <si>
    <t xml:space="preserve">    明溪县</t>
  </si>
  <si>
    <t xml:space="preserve">    清流县</t>
  </si>
  <si>
    <t xml:space="preserve">    宁化县</t>
  </si>
  <si>
    <t xml:space="preserve">    大田县</t>
  </si>
  <si>
    <t xml:space="preserve">    尤溪县</t>
  </si>
  <si>
    <t xml:space="preserve">    沙县</t>
  </si>
  <si>
    <t xml:space="preserve">    将乐县</t>
  </si>
  <si>
    <t xml:space="preserve">    泰宁县</t>
  </si>
  <si>
    <t xml:space="preserve">    建宁县</t>
  </si>
  <si>
    <t xml:space="preserve">    永安市</t>
  </si>
  <si>
    <t>泉州市</t>
  </si>
  <si>
    <t xml:space="preserve">    鲤城区</t>
  </si>
  <si>
    <t xml:space="preserve">    丰泽区</t>
  </si>
  <si>
    <t xml:space="preserve">    洛江区</t>
  </si>
  <si>
    <t xml:space="preserve">    泉港区</t>
  </si>
  <si>
    <t xml:space="preserve">    惠安县</t>
  </si>
  <si>
    <t xml:space="preserve">    安溪县</t>
  </si>
  <si>
    <t xml:space="preserve">    永春县</t>
  </si>
  <si>
    <t xml:space="preserve">    德化县</t>
  </si>
  <si>
    <t xml:space="preserve">    石狮市</t>
  </si>
  <si>
    <t xml:space="preserve">    晋江市</t>
  </si>
  <si>
    <t xml:space="preserve">    南安市</t>
  </si>
  <si>
    <t xml:space="preserve">    台商投资区代管</t>
  </si>
  <si>
    <t>漳州市</t>
  </si>
  <si>
    <t xml:space="preserve">    芗城区</t>
  </si>
  <si>
    <t xml:space="preserve">    龙文区</t>
  </si>
  <si>
    <t xml:space="preserve">    云霄县</t>
  </si>
  <si>
    <t xml:space="preserve">    漳浦县</t>
  </si>
  <si>
    <t xml:space="preserve">    诏安县</t>
  </si>
  <si>
    <t xml:space="preserve">    长泰县</t>
  </si>
  <si>
    <t xml:space="preserve">    东山县</t>
  </si>
  <si>
    <t xml:space="preserve">    南靖县</t>
  </si>
  <si>
    <t xml:space="preserve">    平和县</t>
  </si>
  <si>
    <t xml:space="preserve">    华安县</t>
  </si>
  <si>
    <t xml:space="preserve">    龙海市</t>
  </si>
  <si>
    <t xml:space="preserve">    常山华侨经济开发区</t>
  </si>
  <si>
    <t xml:space="preserve">    漳州招商局开发区</t>
  </si>
  <si>
    <t xml:space="preserve">    漳州台商投资区</t>
  </si>
  <si>
    <t>南平市</t>
  </si>
  <si>
    <t xml:space="preserve">    延平区</t>
  </si>
  <si>
    <t xml:space="preserve">    建阳市</t>
  </si>
  <si>
    <t xml:space="preserve">    顺昌县</t>
  </si>
  <si>
    <t xml:space="preserve">    浦城县</t>
  </si>
  <si>
    <t xml:space="preserve">    光泽县</t>
  </si>
  <si>
    <t xml:space="preserve">    松溪县</t>
  </si>
  <si>
    <t xml:space="preserve">    政和县</t>
  </si>
  <si>
    <t xml:space="preserve">    邵武市</t>
  </si>
  <si>
    <t xml:space="preserve">    武夷山市</t>
  </si>
  <si>
    <t xml:space="preserve">    建瓯市</t>
  </si>
  <si>
    <t>龙岩市</t>
  </si>
  <si>
    <t xml:space="preserve">    新罗区</t>
  </si>
  <si>
    <t xml:space="preserve">    永定县</t>
  </si>
  <si>
    <t xml:space="preserve">    长汀县</t>
  </si>
  <si>
    <t xml:space="preserve">    上杭县</t>
  </si>
  <si>
    <t xml:space="preserve">    武平县</t>
  </si>
  <si>
    <t xml:space="preserve">    连城县</t>
  </si>
  <si>
    <t xml:space="preserve">    漳平市</t>
  </si>
  <si>
    <t>宁德市</t>
  </si>
  <si>
    <t xml:space="preserve">    蕉城区</t>
  </si>
  <si>
    <t xml:space="preserve">    霞浦县</t>
  </si>
  <si>
    <t xml:space="preserve">    古田县</t>
  </si>
  <si>
    <t xml:space="preserve">    屏南县</t>
  </si>
  <si>
    <t xml:space="preserve">    寿宁县</t>
  </si>
  <si>
    <t xml:space="preserve">    周宁县</t>
  </si>
  <si>
    <t xml:space="preserve">    柘荣县</t>
  </si>
  <si>
    <t xml:space="preserve">    福安市</t>
  </si>
  <si>
    <t xml:space="preserve">    福鼎市</t>
  </si>
  <si>
    <t>平潭综合实验区</t>
  </si>
  <si>
    <t xml:space="preserve">    平潭县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</si>
</sst>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9" fillId="19" borderId="3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9" fillId="2" borderId="2" xfId="4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/>
    </xf>
    <xf numFmtId="176" fontId="8" fillId="2" borderId="2" xfId="0" applyNumberFormat="1" applyFont="1" applyFill="1" applyBorder="1" applyAlignment="1">
      <alignment horizontal="center"/>
    </xf>
    <xf numFmtId="0" fontId="8" fillId="2" borderId="2" xfId="49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2" borderId="2" xfId="49" applyFont="1" applyFill="1" applyBorder="1" applyAlignment="1">
      <alignment horizontal="center" vertical="center"/>
    </xf>
    <xf numFmtId="176" fontId="5" fillId="2" borderId="2" xfId="49" applyNumberFormat="1" applyFont="1" applyFill="1" applyBorder="1" applyAlignment="1">
      <alignment horizontal="center" vertical="center"/>
    </xf>
    <xf numFmtId="0" fontId="5" fillId="2" borderId="2" xfId="31" applyFont="1" applyFill="1" applyBorder="1" applyAlignment="1">
      <alignment vertical="center"/>
    </xf>
    <xf numFmtId="0" fontId="5" fillId="2" borderId="2" xfId="31" applyFont="1" applyFill="1" applyBorder="1" applyAlignment="1">
      <alignment horizontal="center" vertical="center"/>
    </xf>
    <xf numFmtId="176" fontId="5" fillId="2" borderId="2" xfId="31" applyNumberFormat="1" applyFont="1" applyFill="1" applyBorder="1" applyAlignment="1">
      <alignment horizontal="center" vertical="center"/>
    </xf>
    <xf numFmtId="0" fontId="8" fillId="2" borderId="2" xfId="31" applyFont="1" applyFill="1" applyBorder="1" applyAlignment="1">
      <alignment vertical="center"/>
    </xf>
    <xf numFmtId="0" fontId="8" fillId="2" borderId="2" xfId="31" applyFont="1" applyFill="1" applyBorder="1" applyAlignment="1">
      <alignment horizontal="center" vertical="center"/>
    </xf>
    <xf numFmtId="0" fontId="9" fillId="2" borderId="2" xfId="49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12" fillId="2" borderId="2" xfId="49" applyFont="1" applyFill="1" applyBorder="1" applyAlignment="1">
      <alignment horizontal="center" vertical="center" wrapText="1"/>
    </xf>
    <xf numFmtId="176" fontId="12" fillId="2" borderId="2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2" fillId="2" borderId="2" xfId="49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5"/>
  <sheetViews>
    <sheetView tabSelected="1" workbookViewId="0">
      <selection activeCell="G27" sqref="G27"/>
    </sheetView>
  </sheetViews>
  <sheetFormatPr defaultColWidth="9" defaultRowHeight="14.25"/>
  <cols>
    <col min="1" max="1" width="16.625" style="1" customWidth="1"/>
    <col min="2" max="2" width="9.125" style="3" customWidth="1"/>
    <col min="3" max="3" width="10.25" style="3" customWidth="1"/>
    <col min="4" max="4" width="7.875" style="3" customWidth="1"/>
    <col min="5" max="5" width="7.125" style="3" customWidth="1"/>
    <col min="6" max="6" width="6.625" style="3" customWidth="1"/>
    <col min="7" max="7" width="8.875" style="4" customWidth="1"/>
    <col min="8" max="8" width="9.25" style="4" customWidth="1"/>
    <col min="9" max="9" width="11.5" style="5" customWidth="1"/>
    <col min="10" max="16384" width="9" style="1"/>
  </cols>
  <sheetData>
    <row r="1" s="1" customFormat="1" ht="18.75" spans="1:9">
      <c r="A1" s="6" t="s">
        <v>0</v>
      </c>
      <c r="B1" s="7"/>
      <c r="C1" s="3"/>
      <c r="D1" s="3"/>
      <c r="E1" s="7"/>
      <c r="F1" s="7"/>
      <c r="G1" s="8"/>
      <c r="H1" s="8"/>
      <c r="I1" s="42"/>
    </row>
    <row r="2" s="1" customFormat="1" ht="22.5" spans="1:9">
      <c r="A2" s="9" t="s">
        <v>1</v>
      </c>
      <c r="B2" s="9"/>
      <c r="C2" s="10"/>
      <c r="D2" s="10"/>
      <c r="E2" s="9"/>
      <c r="F2" s="9"/>
      <c r="G2" s="11"/>
      <c r="H2" s="11"/>
      <c r="I2" s="11"/>
    </row>
    <row r="3" s="1" customFormat="1" ht="16" customHeight="1" spans="1:9">
      <c r="A3" s="12"/>
      <c r="B3" s="12"/>
      <c r="C3" s="13"/>
      <c r="D3" s="13"/>
      <c r="E3" s="12"/>
      <c r="F3" s="12"/>
      <c r="G3" s="14"/>
      <c r="H3" s="14"/>
      <c r="I3" s="43" t="s">
        <v>2</v>
      </c>
    </row>
    <row r="4" s="2" customFormat="1" spans="1:9">
      <c r="A4" s="15" t="s">
        <v>3</v>
      </c>
      <c r="B4" s="16" t="s">
        <v>4</v>
      </c>
      <c r="C4" s="17" t="s">
        <v>5</v>
      </c>
      <c r="D4" s="18" t="s">
        <v>6</v>
      </c>
      <c r="E4" s="19" t="s">
        <v>7</v>
      </c>
      <c r="F4" s="19" t="s">
        <v>8</v>
      </c>
      <c r="G4" s="20" t="s">
        <v>9</v>
      </c>
      <c r="H4" s="20" t="s">
        <v>10</v>
      </c>
      <c r="I4" s="20" t="s">
        <v>11</v>
      </c>
    </row>
    <row r="5" s="2" customFormat="1" ht="48" customHeight="1" spans="1:9">
      <c r="A5" s="15"/>
      <c r="B5" s="16"/>
      <c r="C5" s="17"/>
      <c r="D5" s="21"/>
      <c r="E5" s="19"/>
      <c r="F5" s="19"/>
      <c r="G5" s="20"/>
      <c r="H5" s="20"/>
      <c r="I5" s="20"/>
    </row>
    <row r="6" s="1" customFormat="1" spans="1:9">
      <c r="A6" s="15" t="s">
        <v>12</v>
      </c>
      <c r="B6" s="22">
        <f t="shared" ref="B6:H6" si="0">SUM(B7,B21,,B30,B42,B56,B72,B84,B93,B104)</f>
        <v>514395</v>
      </c>
      <c r="C6" s="23">
        <f t="shared" si="0"/>
        <v>13093</v>
      </c>
      <c r="D6" s="23">
        <f t="shared" si="0"/>
        <v>131</v>
      </c>
      <c r="E6" s="22"/>
      <c r="F6" s="23"/>
      <c r="G6" s="24">
        <f t="shared" si="0"/>
        <v>43159.78</v>
      </c>
      <c r="H6" s="24">
        <f t="shared" si="0"/>
        <v>23679.634</v>
      </c>
      <c r="I6" s="20">
        <v>10453</v>
      </c>
    </row>
    <row r="7" s="1" customFormat="1" spans="1:9">
      <c r="A7" s="15" t="s">
        <v>13</v>
      </c>
      <c r="B7" s="22">
        <f t="shared" ref="B7:I7" si="1">SUM(B8:B20)</f>
        <v>88845</v>
      </c>
      <c r="C7" s="22">
        <f t="shared" si="1"/>
        <v>1897</v>
      </c>
      <c r="D7" s="22">
        <f t="shared" si="1"/>
        <v>3</v>
      </c>
      <c r="E7" s="22"/>
      <c r="F7" s="22"/>
      <c r="G7" s="25">
        <f t="shared" si="1"/>
        <v>7891.43</v>
      </c>
      <c r="H7" s="25">
        <f t="shared" si="1"/>
        <v>3457.341</v>
      </c>
      <c r="I7" s="25">
        <v>1556</v>
      </c>
    </row>
    <row r="8" s="1" customFormat="1" spans="1:9">
      <c r="A8" s="26" t="s">
        <v>14</v>
      </c>
      <c r="B8" s="27">
        <v>25644</v>
      </c>
      <c r="C8" s="28">
        <v>295</v>
      </c>
      <c r="D8" s="28"/>
      <c r="E8" s="29">
        <v>900</v>
      </c>
      <c r="F8" s="30">
        <v>0.3</v>
      </c>
      <c r="G8" s="31">
        <v>2306.61</v>
      </c>
      <c r="H8" s="31">
        <f t="shared" ref="H8:H20" si="2">G8*F8</f>
        <v>691.983</v>
      </c>
      <c r="I8" s="44">
        <f>G8*F8-(C8+D8)</f>
        <v>396.983</v>
      </c>
    </row>
    <row r="9" s="1" customFormat="1" spans="1:9">
      <c r="A9" s="26" t="s">
        <v>15</v>
      </c>
      <c r="B9" s="32">
        <v>829</v>
      </c>
      <c r="C9" s="28">
        <v>15</v>
      </c>
      <c r="D9" s="28"/>
      <c r="E9" s="29">
        <v>900</v>
      </c>
      <c r="F9" s="30">
        <v>0.3</v>
      </c>
      <c r="G9" s="31">
        <v>74.61</v>
      </c>
      <c r="H9" s="31">
        <f t="shared" si="2"/>
        <v>22.383</v>
      </c>
      <c r="I9" s="44">
        <f t="shared" ref="I8:I20" si="3">G9*F9-(C9+D9)</f>
        <v>7.383</v>
      </c>
    </row>
    <row r="10" s="1" customFormat="1" spans="1:9">
      <c r="A10" s="26" t="s">
        <v>16</v>
      </c>
      <c r="B10" s="32">
        <v>1119</v>
      </c>
      <c r="C10" s="28">
        <v>20</v>
      </c>
      <c r="D10" s="28"/>
      <c r="E10" s="29">
        <v>900</v>
      </c>
      <c r="F10" s="30">
        <v>0.3</v>
      </c>
      <c r="G10" s="31">
        <v>100.71</v>
      </c>
      <c r="H10" s="31">
        <f t="shared" si="2"/>
        <v>30.213</v>
      </c>
      <c r="I10" s="44">
        <f t="shared" si="3"/>
        <v>10.213</v>
      </c>
    </row>
    <row r="11" s="1" customFormat="1" spans="1:9">
      <c r="A11" s="26" t="s">
        <v>17</v>
      </c>
      <c r="B11" s="32">
        <v>2248</v>
      </c>
      <c r="C11" s="28">
        <v>41</v>
      </c>
      <c r="D11" s="28"/>
      <c r="E11" s="29">
        <v>900</v>
      </c>
      <c r="F11" s="30">
        <v>0.3</v>
      </c>
      <c r="G11" s="31">
        <v>125.21</v>
      </c>
      <c r="H11" s="31">
        <f t="shared" si="2"/>
        <v>37.563</v>
      </c>
      <c r="I11" s="44">
        <f t="shared" si="3"/>
        <v>-3.437</v>
      </c>
    </row>
    <row r="12" s="1" customFormat="1" spans="1:9">
      <c r="A12" s="26" t="s">
        <v>18</v>
      </c>
      <c r="B12" s="32">
        <v>3238</v>
      </c>
      <c r="C12" s="28">
        <v>8</v>
      </c>
      <c r="D12" s="28"/>
      <c r="E12" s="29">
        <v>900</v>
      </c>
      <c r="F12" s="30">
        <v>0.3</v>
      </c>
      <c r="G12" s="31">
        <v>291.42</v>
      </c>
      <c r="H12" s="31">
        <f t="shared" si="2"/>
        <v>87.426</v>
      </c>
      <c r="I12" s="44">
        <f t="shared" si="3"/>
        <v>79.426</v>
      </c>
    </row>
    <row r="13" s="1" customFormat="1" spans="1:9">
      <c r="A13" s="26" t="s">
        <v>19</v>
      </c>
      <c r="B13" s="32">
        <v>3108</v>
      </c>
      <c r="C13" s="28">
        <v>58</v>
      </c>
      <c r="D13" s="28"/>
      <c r="E13" s="29">
        <v>900</v>
      </c>
      <c r="F13" s="30">
        <v>0.3</v>
      </c>
      <c r="G13" s="31">
        <v>279.72</v>
      </c>
      <c r="H13" s="31">
        <f t="shared" si="2"/>
        <v>83.916</v>
      </c>
      <c r="I13" s="44">
        <f t="shared" si="3"/>
        <v>25.916</v>
      </c>
    </row>
    <row r="14" s="1" customFormat="1" spans="1:9">
      <c r="A14" s="26" t="s">
        <v>20</v>
      </c>
      <c r="B14" s="32">
        <v>7387</v>
      </c>
      <c r="C14" s="28">
        <v>230</v>
      </c>
      <c r="D14" s="28"/>
      <c r="E14" s="29">
        <v>900</v>
      </c>
      <c r="F14" s="30">
        <v>0.5</v>
      </c>
      <c r="G14" s="31">
        <v>664.83</v>
      </c>
      <c r="H14" s="31">
        <f t="shared" si="2"/>
        <v>332.415</v>
      </c>
      <c r="I14" s="44">
        <f t="shared" si="3"/>
        <v>102.415</v>
      </c>
    </row>
    <row r="15" s="1" customFormat="1" spans="1:9">
      <c r="A15" s="26" t="s">
        <v>21</v>
      </c>
      <c r="B15" s="27">
        <v>7696</v>
      </c>
      <c r="C15" s="28">
        <v>239</v>
      </c>
      <c r="D15" s="28"/>
      <c r="E15" s="29">
        <v>900</v>
      </c>
      <c r="F15" s="30">
        <v>0.5</v>
      </c>
      <c r="G15" s="31">
        <v>692.64</v>
      </c>
      <c r="H15" s="31">
        <f t="shared" si="2"/>
        <v>346.32</v>
      </c>
      <c r="I15" s="44">
        <f t="shared" si="3"/>
        <v>107.32</v>
      </c>
    </row>
    <row r="16" s="1" customFormat="1" spans="1:9">
      <c r="A16" s="33" t="s">
        <v>22</v>
      </c>
      <c r="B16" s="27">
        <v>2915</v>
      </c>
      <c r="C16" s="28">
        <v>40</v>
      </c>
      <c r="D16" s="28"/>
      <c r="E16" s="29">
        <v>900</v>
      </c>
      <c r="F16" s="30">
        <v>0.5</v>
      </c>
      <c r="G16" s="31">
        <v>262.35</v>
      </c>
      <c r="H16" s="31">
        <f t="shared" si="2"/>
        <v>131.175</v>
      </c>
      <c r="I16" s="44">
        <f t="shared" si="3"/>
        <v>91.175</v>
      </c>
    </row>
    <row r="17" s="1" customFormat="1" spans="1:9">
      <c r="A17" s="26" t="s">
        <v>23</v>
      </c>
      <c r="B17" s="27">
        <v>3900</v>
      </c>
      <c r="C17" s="28">
        <v>172</v>
      </c>
      <c r="D17" s="28">
        <v>3</v>
      </c>
      <c r="E17" s="29">
        <v>850</v>
      </c>
      <c r="F17" s="30">
        <v>0.7</v>
      </c>
      <c r="G17" s="31">
        <v>331.5</v>
      </c>
      <c r="H17" s="31">
        <f t="shared" si="2"/>
        <v>232.05</v>
      </c>
      <c r="I17" s="44">
        <f t="shared" si="3"/>
        <v>57.05</v>
      </c>
    </row>
    <row r="18" s="1" customFormat="1" spans="1:9">
      <c r="A18" s="26" t="s">
        <v>24</v>
      </c>
      <c r="B18" s="27">
        <v>4499</v>
      </c>
      <c r="C18" s="28">
        <v>136</v>
      </c>
      <c r="D18" s="28"/>
      <c r="E18" s="29">
        <v>900</v>
      </c>
      <c r="F18" s="30">
        <v>0.7</v>
      </c>
      <c r="G18" s="31">
        <v>404.91</v>
      </c>
      <c r="H18" s="31">
        <f t="shared" si="2"/>
        <v>283.437</v>
      </c>
      <c r="I18" s="44">
        <f t="shared" si="3"/>
        <v>147.437</v>
      </c>
    </row>
    <row r="19" s="1" customFormat="1" spans="1:9">
      <c r="A19" s="26" t="s">
        <v>25</v>
      </c>
      <c r="B19" s="27">
        <v>18079</v>
      </c>
      <c r="C19" s="28">
        <v>446</v>
      </c>
      <c r="D19" s="28"/>
      <c r="E19" s="29">
        <v>900</v>
      </c>
      <c r="F19" s="30">
        <v>0.5</v>
      </c>
      <c r="G19" s="31">
        <v>1627.11</v>
      </c>
      <c r="H19" s="31">
        <f t="shared" si="2"/>
        <v>813.555</v>
      </c>
      <c r="I19" s="44">
        <f t="shared" si="3"/>
        <v>367.555</v>
      </c>
    </row>
    <row r="20" s="1" customFormat="1" spans="1:9">
      <c r="A20" s="26" t="s">
        <v>26</v>
      </c>
      <c r="B20" s="27">
        <v>8183</v>
      </c>
      <c r="C20" s="28">
        <v>197</v>
      </c>
      <c r="D20" s="28"/>
      <c r="E20" s="29">
        <v>900</v>
      </c>
      <c r="F20" s="30">
        <v>0.5</v>
      </c>
      <c r="G20" s="31">
        <v>729.81</v>
      </c>
      <c r="H20" s="31">
        <f t="shared" si="2"/>
        <v>364.905</v>
      </c>
      <c r="I20" s="44">
        <f t="shared" si="3"/>
        <v>167.905</v>
      </c>
    </row>
    <row r="21" s="1" customFormat="1" spans="1:9">
      <c r="A21" s="15" t="s">
        <v>27</v>
      </c>
      <c r="B21" s="34">
        <f t="shared" ref="B21:I21" si="4">SUM(B22:B29)</f>
        <v>53230</v>
      </c>
      <c r="C21" s="34">
        <f t="shared" si="4"/>
        <v>1159</v>
      </c>
      <c r="D21" s="34">
        <f t="shared" si="4"/>
        <v>0</v>
      </c>
      <c r="E21" s="34"/>
      <c r="F21" s="34"/>
      <c r="G21" s="35">
        <f t="shared" si="4"/>
        <v>3956.83</v>
      </c>
      <c r="H21" s="35">
        <f t="shared" si="4"/>
        <v>2046.145</v>
      </c>
      <c r="I21" s="35">
        <f t="shared" si="4"/>
        <v>887.145</v>
      </c>
    </row>
    <row r="22" s="1" customFormat="1" spans="1:9">
      <c r="A22" s="26" t="s">
        <v>14</v>
      </c>
      <c r="B22" s="27">
        <v>6017</v>
      </c>
      <c r="C22" s="28">
        <v>152</v>
      </c>
      <c r="D22" s="28"/>
      <c r="E22" s="29">
        <v>900</v>
      </c>
      <c r="F22" s="30">
        <v>0.5</v>
      </c>
      <c r="G22" s="31">
        <v>541.53</v>
      </c>
      <c r="H22" s="31">
        <f t="shared" ref="H22:H29" si="5">G22*F22</f>
        <v>270.765</v>
      </c>
      <c r="I22" s="44">
        <f t="shared" ref="I22:I29" si="6">G22*F22-(C22+D22)</f>
        <v>118.765</v>
      </c>
    </row>
    <row r="23" s="1" customFormat="1" spans="1:9">
      <c r="A23" s="26" t="s">
        <v>28</v>
      </c>
      <c r="B23" s="27">
        <v>6513</v>
      </c>
      <c r="C23" s="28">
        <v>141</v>
      </c>
      <c r="D23" s="28"/>
      <c r="E23" s="29">
        <v>900</v>
      </c>
      <c r="F23" s="30">
        <v>0.5</v>
      </c>
      <c r="G23" s="31">
        <v>586.17</v>
      </c>
      <c r="H23" s="31">
        <f t="shared" si="5"/>
        <v>293.085</v>
      </c>
      <c r="I23" s="44">
        <f t="shared" si="6"/>
        <v>152.085</v>
      </c>
    </row>
    <row r="24" s="1" customFormat="1" spans="1:9">
      <c r="A24" s="26" t="s">
        <v>29</v>
      </c>
      <c r="B24" s="27">
        <v>7184</v>
      </c>
      <c r="C24" s="28">
        <v>146</v>
      </c>
      <c r="D24" s="28"/>
      <c r="E24" s="29">
        <v>900</v>
      </c>
      <c r="F24" s="30">
        <v>0.5</v>
      </c>
      <c r="G24" s="31">
        <v>646.56</v>
      </c>
      <c r="H24" s="31">
        <f t="shared" si="5"/>
        <v>323.28</v>
      </c>
      <c r="I24" s="44">
        <f t="shared" si="6"/>
        <v>177.28</v>
      </c>
    </row>
    <row r="25" s="1" customFormat="1" spans="1:9">
      <c r="A25" s="26" t="s">
        <v>30</v>
      </c>
      <c r="B25" s="27">
        <v>10106</v>
      </c>
      <c r="C25" s="28">
        <v>218</v>
      </c>
      <c r="D25" s="28"/>
      <c r="E25" s="29">
        <v>900</v>
      </c>
      <c r="F25" s="30">
        <v>0.5</v>
      </c>
      <c r="G25" s="31">
        <v>909.54</v>
      </c>
      <c r="H25" s="31">
        <f t="shared" si="5"/>
        <v>454.77</v>
      </c>
      <c r="I25" s="44">
        <f t="shared" si="6"/>
        <v>236.77</v>
      </c>
    </row>
    <row r="26" s="1" customFormat="1" spans="1:9">
      <c r="A26" s="26" t="s">
        <v>31</v>
      </c>
      <c r="B26" s="27">
        <v>9061</v>
      </c>
      <c r="C26" s="28">
        <v>90</v>
      </c>
      <c r="D26" s="28"/>
      <c r="E26" s="29">
        <v>900</v>
      </c>
      <c r="F26" s="30">
        <v>0.5</v>
      </c>
      <c r="G26" s="31">
        <v>815.49</v>
      </c>
      <c r="H26" s="31">
        <f t="shared" si="5"/>
        <v>407.745</v>
      </c>
      <c r="I26" s="44">
        <f t="shared" si="6"/>
        <v>317.745</v>
      </c>
    </row>
    <row r="27" s="1" customFormat="1" spans="1:9">
      <c r="A27" s="26" t="s">
        <v>32</v>
      </c>
      <c r="B27" s="27">
        <v>13028</v>
      </c>
      <c r="C27" s="28">
        <v>382</v>
      </c>
      <c r="D27" s="28"/>
      <c r="E27" s="29">
        <v>900</v>
      </c>
      <c r="F27" s="30">
        <v>0.7</v>
      </c>
      <c r="G27" s="31">
        <v>338.65</v>
      </c>
      <c r="H27" s="31">
        <f t="shared" si="5"/>
        <v>237.055</v>
      </c>
      <c r="I27" s="44">
        <f t="shared" si="6"/>
        <v>-144.945</v>
      </c>
    </row>
    <row r="28" s="1" customFormat="1" spans="1:9">
      <c r="A28" s="26" t="s">
        <v>33</v>
      </c>
      <c r="B28" s="27">
        <v>588</v>
      </c>
      <c r="C28" s="28">
        <v>15</v>
      </c>
      <c r="D28" s="28"/>
      <c r="E28" s="29">
        <v>900</v>
      </c>
      <c r="F28" s="30">
        <v>0.5</v>
      </c>
      <c r="G28" s="31">
        <v>52.92</v>
      </c>
      <c r="H28" s="31">
        <f t="shared" si="5"/>
        <v>26.46</v>
      </c>
      <c r="I28" s="44">
        <f t="shared" si="6"/>
        <v>11.46</v>
      </c>
    </row>
    <row r="29" s="1" customFormat="1" spans="1:9">
      <c r="A29" s="26" t="s">
        <v>34</v>
      </c>
      <c r="B29" s="27">
        <v>733</v>
      </c>
      <c r="C29" s="28">
        <v>15</v>
      </c>
      <c r="D29" s="28"/>
      <c r="E29" s="29">
        <v>900</v>
      </c>
      <c r="F29" s="30">
        <v>0.5</v>
      </c>
      <c r="G29" s="31">
        <v>65.97</v>
      </c>
      <c r="H29" s="31">
        <f t="shared" si="5"/>
        <v>32.985</v>
      </c>
      <c r="I29" s="44">
        <f t="shared" si="6"/>
        <v>17.985</v>
      </c>
    </row>
    <row r="30" s="1" customFormat="1" spans="1:9">
      <c r="A30" s="36" t="s">
        <v>35</v>
      </c>
      <c r="B30" s="37">
        <f t="shared" ref="B30:I30" si="7">SUM(B31:B41)</f>
        <v>43314</v>
      </c>
      <c r="C30" s="37">
        <f t="shared" si="7"/>
        <v>1655</v>
      </c>
      <c r="D30" s="37">
        <f t="shared" si="7"/>
        <v>13</v>
      </c>
      <c r="E30" s="37"/>
      <c r="F30" s="37"/>
      <c r="G30" s="38">
        <f t="shared" si="7"/>
        <v>3890.43</v>
      </c>
      <c r="H30" s="38">
        <f t="shared" si="7"/>
        <v>2491.551</v>
      </c>
      <c r="I30" s="38">
        <f t="shared" si="7"/>
        <v>823.551</v>
      </c>
    </row>
    <row r="31" s="1" customFormat="1" spans="1:9">
      <c r="A31" s="39" t="s">
        <v>14</v>
      </c>
      <c r="B31" s="40">
        <v>6888</v>
      </c>
      <c r="C31" s="28">
        <v>216</v>
      </c>
      <c r="D31" s="28"/>
      <c r="E31" s="29">
        <v>900</v>
      </c>
      <c r="F31" s="30">
        <v>0.5</v>
      </c>
      <c r="G31" s="31">
        <v>619.92</v>
      </c>
      <c r="H31" s="31">
        <f t="shared" ref="H31:H41" si="8">G31*F31</f>
        <v>309.96</v>
      </c>
      <c r="I31" s="44">
        <f t="shared" ref="I31:I41" si="9">G31*F31-(C31+D31)</f>
        <v>93.96</v>
      </c>
    </row>
    <row r="32" s="1" customFormat="1" spans="1:9">
      <c r="A32" s="26" t="s">
        <v>36</v>
      </c>
      <c r="B32" s="41">
        <v>1641</v>
      </c>
      <c r="C32" s="28">
        <v>73</v>
      </c>
      <c r="D32" s="28">
        <v>2</v>
      </c>
      <c r="E32" s="29">
        <v>900</v>
      </c>
      <c r="F32" s="30">
        <v>0.7</v>
      </c>
      <c r="G32" s="31">
        <v>147.69</v>
      </c>
      <c r="H32" s="31">
        <f t="shared" si="8"/>
        <v>103.383</v>
      </c>
      <c r="I32" s="44">
        <f t="shared" si="9"/>
        <v>28.383</v>
      </c>
    </row>
    <row r="33" s="1" customFormat="1" spans="1:9">
      <c r="A33" s="26" t="s">
        <v>37</v>
      </c>
      <c r="B33" s="41">
        <v>2052</v>
      </c>
      <c r="C33" s="28">
        <v>58</v>
      </c>
      <c r="D33" s="28"/>
      <c r="E33" s="29">
        <v>900</v>
      </c>
      <c r="F33" s="30">
        <v>0.7</v>
      </c>
      <c r="G33" s="31">
        <v>176.85</v>
      </c>
      <c r="H33" s="31">
        <f t="shared" si="8"/>
        <v>123.795</v>
      </c>
      <c r="I33" s="44">
        <f t="shared" si="9"/>
        <v>65.795</v>
      </c>
    </row>
    <row r="34" s="1" customFormat="1" spans="1:9">
      <c r="A34" s="26" t="s">
        <v>38</v>
      </c>
      <c r="B34" s="41">
        <v>5851</v>
      </c>
      <c r="C34" s="28">
        <v>247</v>
      </c>
      <c r="D34" s="28">
        <v>11</v>
      </c>
      <c r="E34" s="29">
        <v>900</v>
      </c>
      <c r="F34" s="30">
        <v>0.7</v>
      </c>
      <c r="G34" s="31">
        <v>526.59</v>
      </c>
      <c r="H34" s="31">
        <f t="shared" si="8"/>
        <v>368.613</v>
      </c>
      <c r="I34" s="44">
        <f t="shared" si="9"/>
        <v>110.613</v>
      </c>
    </row>
    <row r="35" s="1" customFormat="1" spans="1:9">
      <c r="A35" s="26" t="s">
        <v>39</v>
      </c>
      <c r="B35" s="41">
        <v>4265</v>
      </c>
      <c r="C35" s="28">
        <v>178</v>
      </c>
      <c r="D35" s="28"/>
      <c r="E35" s="29">
        <v>900</v>
      </c>
      <c r="F35" s="30">
        <v>0.7</v>
      </c>
      <c r="G35" s="31">
        <v>383.85</v>
      </c>
      <c r="H35" s="31">
        <f t="shared" si="8"/>
        <v>268.695</v>
      </c>
      <c r="I35" s="44">
        <f t="shared" si="9"/>
        <v>90.695</v>
      </c>
    </row>
    <row r="36" s="1" customFormat="1" spans="1:9">
      <c r="A36" s="26" t="s">
        <v>40</v>
      </c>
      <c r="B36" s="41">
        <v>5612</v>
      </c>
      <c r="C36" s="28">
        <v>239</v>
      </c>
      <c r="D36" s="28"/>
      <c r="E36" s="29">
        <v>900</v>
      </c>
      <c r="F36" s="30">
        <v>0.7</v>
      </c>
      <c r="G36" s="31">
        <v>505.08</v>
      </c>
      <c r="H36" s="31">
        <f t="shared" si="8"/>
        <v>353.556</v>
      </c>
      <c r="I36" s="44">
        <f t="shared" si="9"/>
        <v>114.556</v>
      </c>
    </row>
    <row r="37" s="1" customFormat="1" spans="1:9">
      <c r="A37" s="26" t="s">
        <v>41</v>
      </c>
      <c r="B37" s="41">
        <v>4428</v>
      </c>
      <c r="C37" s="28">
        <v>170</v>
      </c>
      <c r="D37" s="28"/>
      <c r="E37" s="29">
        <v>900</v>
      </c>
      <c r="F37" s="30">
        <v>0.7</v>
      </c>
      <c r="G37" s="31">
        <v>398.52</v>
      </c>
      <c r="H37" s="31">
        <f t="shared" si="8"/>
        <v>278.964</v>
      </c>
      <c r="I37" s="44">
        <f t="shared" si="9"/>
        <v>108.964</v>
      </c>
    </row>
    <row r="38" s="1" customFormat="1" spans="1:9">
      <c r="A38" s="26" t="s">
        <v>42</v>
      </c>
      <c r="B38" s="41">
        <v>2902</v>
      </c>
      <c r="C38" s="28">
        <v>128</v>
      </c>
      <c r="D38" s="28"/>
      <c r="E38" s="29">
        <v>900</v>
      </c>
      <c r="F38" s="30">
        <v>0.7</v>
      </c>
      <c r="G38" s="31">
        <v>261.18</v>
      </c>
      <c r="H38" s="31">
        <f t="shared" si="8"/>
        <v>182.826</v>
      </c>
      <c r="I38" s="44">
        <f t="shared" si="9"/>
        <v>54.826</v>
      </c>
    </row>
    <row r="39" s="1" customFormat="1" spans="1:9">
      <c r="A39" s="26" t="s">
        <v>43</v>
      </c>
      <c r="B39" s="41">
        <v>1800</v>
      </c>
      <c r="C39" s="28">
        <v>80</v>
      </c>
      <c r="D39" s="28"/>
      <c r="E39" s="29">
        <v>900</v>
      </c>
      <c r="F39" s="30">
        <v>0.7</v>
      </c>
      <c r="G39" s="31">
        <v>162</v>
      </c>
      <c r="H39" s="31">
        <f t="shared" si="8"/>
        <v>113.4</v>
      </c>
      <c r="I39" s="44">
        <f t="shared" si="9"/>
        <v>33.4</v>
      </c>
    </row>
    <row r="40" s="1" customFormat="1" spans="1:9">
      <c r="A40" s="26" t="s">
        <v>44</v>
      </c>
      <c r="B40" s="41">
        <v>1888</v>
      </c>
      <c r="C40" s="28">
        <v>76</v>
      </c>
      <c r="D40" s="28"/>
      <c r="E40" s="29">
        <v>900</v>
      </c>
      <c r="F40" s="30">
        <v>0.7</v>
      </c>
      <c r="G40" s="31">
        <v>169.92</v>
      </c>
      <c r="H40" s="31">
        <f t="shared" si="8"/>
        <v>118.944</v>
      </c>
      <c r="I40" s="44">
        <f t="shared" si="9"/>
        <v>42.944</v>
      </c>
    </row>
    <row r="41" s="1" customFormat="1" spans="1:9">
      <c r="A41" s="26" t="s">
        <v>45</v>
      </c>
      <c r="B41" s="41">
        <v>5987</v>
      </c>
      <c r="C41" s="28">
        <v>190</v>
      </c>
      <c r="D41" s="28"/>
      <c r="E41" s="29">
        <v>900</v>
      </c>
      <c r="F41" s="30">
        <v>0.5</v>
      </c>
      <c r="G41" s="31">
        <v>538.83</v>
      </c>
      <c r="H41" s="31">
        <f t="shared" si="8"/>
        <v>269.415</v>
      </c>
      <c r="I41" s="44">
        <f t="shared" si="9"/>
        <v>79.415</v>
      </c>
    </row>
    <row r="42" s="1" customFormat="1" spans="1:9">
      <c r="A42" s="15" t="s">
        <v>46</v>
      </c>
      <c r="B42" s="34">
        <f t="shared" ref="B42:I42" si="10">SUM(B43:B55)</f>
        <v>123457</v>
      </c>
      <c r="C42" s="34">
        <f t="shared" si="10"/>
        <v>2037</v>
      </c>
      <c r="D42" s="34">
        <f t="shared" si="10"/>
        <v>14</v>
      </c>
      <c r="E42" s="34"/>
      <c r="F42" s="34"/>
      <c r="G42" s="35">
        <f t="shared" si="10"/>
        <v>10295.7</v>
      </c>
      <c r="H42" s="35">
        <f t="shared" si="10"/>
        <v>4482.546</v>
      </c>
      <c r="I42" s="35">
        <f t="shared" si="10"/>
        <v>2431.546</v>
      </c>
    </row>
    <row r="43" s="1" customFormat="1" spans="1:9">
      <c r="A43" s="26" t="s">
        <v>14</v>
      </c>
      <c r="B43" s="32">
        <v>7481</v>
      </c>
      <c r="C43" s="28">
        <v>141</v>
      </c>
      <c r="D43" s="28"/>
      <c r="E43" s="29">
        <v>900</v>
      </c>
      <c r="F43" s="30">
        <v>0.3</v>
      </c>
      <c r="G43" s="31">
        <v>673.29</v>
      </c>
      <c r="H43" s="31">
        <f t="shared" ref="H43:H55" si="11">G43*F43</f>
        <v>201.987</v>
      </c>
      <c r="I43" s="44">
        <f t="shared" ref="I43:I55" si="12">G43*F43-(C43+D43)</f>
        <v>60.987</v>
      </c>
    </row>
    <row r="44" s="1" customFormat="1" spans="1:9">
      <c r="A44" s="26" t="s">
        <v>47</v>
      </c>
      <c r="B44" s="32">
        <v>5526</v>
      </c>
      <c r="C44" s="28">
        <v>46</v>
      </c>
      <c r="D44" s="28">
        <v>12</v>
      </c>
      <c r="E44" s="29">
        <v>500</v>
      </c>
      <c r="F44" s="30">
        <v>0.3</v>
      </c>
      <c r="G44" s="31">
        <v>276.3</v>
      </c>
      <c r="H44" s="31">
        <f t="shared" si="11"/>
        <v>82.89</v>
      </c>
      <c r="I44" s="44">
        <f t="shared" si="12"/>
        <v>24.89</v>
      </c>
    </row>
    <row r="45" s="1" customFormat="1" spans="1:9">
      <c r="A45" s="26" t="s">
        <v>48</v>
      </c>
      <c r="B45" s="32">
        <v>3607</v>
      </c>
      <c r="C45" s="28">
        <v>39</v>
      </c>
      <c r="D45" s="28"/>
      <c r="E45" s="29">
        <v>900</v>
      </c>
      <c r="F45" s="30">
        <v>0.3</v>
      </c>
      <c r="G45" s="31">
        <v>324.63</v>
      </c>
      <c r="H45" s="31">
        <f t="shared" si="11"/>
        <v>97.389</v>
      </c>
      <c r="I45" s="44">
        <f t="shared" si="12"/>
        <v>58.389</v>
      </c>
    </row>
    <row r="46" s="1" customFormat="1" spans="1:9">
      <c r="A46" s="26" t="s">
        <v>49</v>
      </c>
      <c r="B46" s="32">
        <v>3231</v>
      </c>
      <c r="C46" s="28">
        <v>39</v>
      </c>
      <c r="D46" s="28"/>
      <c r="E46" s="29">
        <v>900</v>
      </c>
      <c r="F46" s="30">
        <v>0.3</v>
      </c>
      <c r="G46" s="31">
        <v>290.25</v>
      </c>
      <c r="H46" s="31">
        <f t="shared" si="11"/>
        <v>87.075</v>
      </c>
      <c r="I46" s="44">
        <f t="shared" si="12"/>
        <v>48.075</v>
      </c>
    </row>
    <row r="47" s="1" customFormat="1" spans="1:9">
      <c r="A47" s="26" t="s">
        <v>50</v>
      </c>
      <c r="B47" s="32">
        <v>5649</v>
      </c>
      <c r="C47" s="28">
        <v>32</v>
      </c>
      <c r="D47" s="28">
        <v>2</v>
      </c>
      <c r="E47" s="29">
        <v>900</v>
      </c>
      <c r="F47" s="30">
        <v>0.3</v>
      </c>
      <c r="G47" s="31">
        <v>508.41</v>
      </c>
      <c r="H47" s="31">
        <f t="shared" si="11"/>
        <v>152.523</v>
      </c>
      <c r="I47" s="44">
        <f t="shared" si="12"/>
        <v>118.523</v>
      </c>
    </row>
    <row r="48" s="1" customFormat="1" spans="1:9">
      <c r="A48" s="26" t="s">
        <v>51</v>
      </c>
      <c r="B48" s="32">
        <v>12277</v>
      </c>
      <c r="C48" s="28">
        <v>174</v>
      </c>
      <c r="D48" s="28"/>
      <c r="E48" s="29">
        <v>900</v>
      </c>
      <c r="F48" s="30">
        <v>0.5</v>
      </c>
      <c r="G48" s="31">
        <v>1104.93</v>
      </c>
      <c r="H48" s="31">
        <f t="shared" si="11"/>
        <v>552.465</v>
      </c>
      <c r="I48" s="44">
        <f t="shared" si="12"/>
        <v>378.465</v>
      </c>
    </row>
    <row r="49" s="1" customFormat="1" spans="1:9">
      <c r="A49" s="26" t="s">
        <v>52</v>
      </c>
      <c r="B49" s="32">
        <v>13265</v>
      </c>
      <c r="C49" s="28">
        <v>333</v>
      </c>
      <c r="D49" s="28"/>
      <c r="E49" s="29">
        <v>900</v>
      </c>
      <c r="F49" s="30">
        <v>0.7</v>
      </c>
      <c r="G49" s="31">
        <v>600</v>
      </c>
      <c r="H49" s="31">
        <f t="shared" si="11"/>
        <v>420</v>
      </c>
      <c r="I49" s="44">
        <f t="shared" si="12"/>
        <v>87</v>
      </c>
    </row>
    <row r="50" s="1" customFormat="1" spans="1:9">
      <c r="A50" s="26" t="s">
        <v>53</v>
      </c>
      <c r="B50" s="32">
        <v>8237</v>
      </c>
      <c r="C50" s="28">
        <v>202</v>
      </c>
      <c r="D50" s="28"/>
      <c r="E50" s="29">
        <v>900</v>
      </c>
      <c r="F50" s="30">
        <v>0.7</v>
      </c>
      <c r="G50" s="31">
        <v>741.33</v>
      </c>
      <c r="H50" s="31">
        <f t="shared" si="11"/>
        <v>518.931</v>
      </c>
      <c r="I50" s="44">
        <f t="shared" si="12"/>
        <v>316.931</v>
      </c>
    </row>
    <row r="51" s="1" customFormat="1" spans="1:9">
      <c r="A51" s="26" t="s">
        <v>54</v>
      </c>
      <c r="B51" s="32">
        <v>5406</v>
      </c>
      <c r="C51" s="28">
        <v>242</v>
      </c>
      <c r="D51" s="28"/>
      <c r="E51" s="29">
        <v>900</v>
      </c>
      <c r="F51" s="30">
        <v>0.7</v>
      </c>
      <c r="G51" s="31">
        <v>486.54</v>
      </c>
      <c r="H51" s="31">
        <f t="shared" si="11"/>
        <v>340.578</v>
      </c>
      <c r="I51" s="44">
        <f t="shared" si="12"/>
        <v>98.578</v>
      </c>
    </row>
    <row r="52" s="1" customFormat="1" spans="1:9">
      <c r="A52" s="26" t="s">
        <v>55</v>
      </c>
      <c r="B52" s="32">
        <v>11201</v>
      </c>
      <c r="C52" s="28">
        <v>126</v>
      </c>
      <c r="D52" s="28"/>
      <c r="E52" s="29">
        <v>900</v>
      </c>
      <c r="F52" s="30">
        <v>0.3</v>
      </c>
      <c r="G52" s="31">
        <v>1008.09</v>
      </c>
      <c r="H52" s="31">
        <f t="shared" si="11"/>
        <v>302.427</v>
      </c>
      <c r="I52" s="44">
        <f t="shared" si="12"/>
        <v>176.427</v>
      </c>
    </row>
    <row r="53" s="1" customFormat="1" spans="1:9">
      <c r="A53" s="26" t="s">
        <v>56</v>
      </c>
      <c r="B53" s="32">
        <v>23038</v>
      </c>
      <c r="C53" s="28">
        <v>166</v>
      </c>
      <c r="D53" s="28"/>
      <c r="E53" s="29">
        <v>900</v>
      </c>
      <c r="F53" s="30">
        <v>0.3</v>
      </c>
      <c r="G53" s="31">
        <v>2073.42</v>
      </c>
      <c r="H53" s="31">
        <f t="shared" si="11"/>
        <v>622.026</v>
      </c>
      <c r="I53" s="44">
        <f t="shared" si="12"/>
        <v>456.026</v>
      </c>
    </row>
    <row r="54" s="1" customFormat="1" spans="1:9">
      <c r="A54" s="26" t="s">
        <v>57</v>
      </c>
      <c r="B54" s="32">
        <v>21459</v>
      </c>
      <c r="C54" s="28">
        <v>447</v>
      </c>
      <c r="D54" s="28"/>
      <c r="E54" s="29">
        <v>900</v>
      </c>
      <c r="F54" s="30">
        <v>0.5</v>
      </c>
      <c r="G54" s="31">
        <v>1931.31</v>
      </c>
      <c r="H54" s="31">
        <f t="shared" si="11"/>
        <v>965.655</v>
      </c>
      <c r="I54" s="44">
        <f t="shared" si="12"/>
        <v>518.655</v>
      </c>
    </row>
    <row r="55" s="1" customFormat="1" spans="1:9">
      <c r="A55" s="26" t="s">
        <v>58</v>
      </c>
      <c r="B55" s="32">
        <v>3080</v>
      </c>
      <c r="C55" s="28">
        <v>50</v>
      </c>
      <c r="D55" s="28"/>
      <c r="E55" s="29">
        <v>900</v>
      </c>
      <c r="F55" s="30">
        <v>0.5</v>
      </c>
      <c r="G55" s="31">
        <v>277.2</v>
      </c>
      <c r="H55" s="31">
        <f t="shared" si="11"/>
        <v>138.6</v>
      </c>
      <c r="I55" s="44">
        <f t="shared" si="12"/>
        <v>88.6</v>
      </c>
    </row>
    <row r="56" s="1" customFormat="1" spans="1:9">
      <c r="A56" s="15" t="s">
        <v>59</v>
      </c>
      <c r="B56" s="34">
        <f t="shared" ref="B56:I56" si="13">SUM(B57:B71)</f>
        <v>71420</v>
      </c>
      <c r="C56" s="34">
        <f t="shared" si="13"/>
        <v>1817</v>
      </c>
      <c r="D56" s="34">
        <f t="shared" si="13"/>
        <v>25</v>
      </c>
      <c r="E56" s="34"/>
      <c r="F56" s="34"/>
      <c r="G56" s="35">
        <f t="shared" si="13"/>
        <v>6169.4</v>
      </c>
      <c r="H56" s="35">
        <f t="shared" si="13"/>
        <v>3818.968</v>
      </c>
      <c r="I56" s="35">
        <f t="shared" si="13"/>
        <v>1976.968</v>
      </c>
    </row>
    <row r="57" s="1" customFormat="1" spans="1:9">
      <c r="A57" s="26" t="s">
        <v>14</v>
      </c>
      <c r="B57" s="41">
        <v>8101</v>
      </c>
      <c r="C57" s="28">
        <v>252</v>
      </c>
      <c r="D57" s="28"/>
      <c r="E57" s="29">
        <v>900</v>
      </c>
      <c r="F57" s="30">
        <v>0.5</v>
      </c>
      <c r="G57" s="31">
        <v>668</v>
      </c>
      <c r="H57" s="31">
        <f t="shared" ref="H57:H71" si="14">G57*F57</f>
        <v>334</v>
      </c>
      <c r="I57" s="44">
        <f t="shared" ref="I57:I71" si="15">G57*F57-(C57+D57)</f>
        <v>82</v>
      </c>
    </row>
    <row r="58" s="1" customFormat="1" spans="1:9">
      <c r="A58" s="26" t="s">
        <v>60</v>
      </c>
      <c r="B58" s="41">
        <v>2080</v>
      </c>
      <c r="C58" s="28">
        <v>31</v>
      </c>
      <c r="D58" s="28"/>
      <c r="E58" s="29">
        <v>900</v>
      </c>
      <c r="F58" s="30">
        <v>0.5</v>
      </c>
      <c r="G58" s="31">
        <v>187.2</v>
      </c>
      <c r="H58" s="31">
        <f t="shared" si="14"/>
        <v>93.6</v>
      </c>
      <c r="I58" s="44">
        <f t="shared" si="15"/>
        <v>62.6</v>
      </c>
    </row>
    <row r="59" s="1" customFormat="1" spans="1:9">
      <c r="A59" s="26" t="s">
        <v>61</v>
      </c>
      <c r="B59" s="41">
        <v>1372</v>
      </c>
      <c r="C59" s="28">
        <v>25</v>
      </c>
      <c r="D59" s="28"/>
      <c r="E59" s="29">
        <v>900</v>
      </c>
      <c r="F59" s="30">
        <v>0.5</v>
      </c>
      <c r="G59" s="31">
        <v>121.59</v>
      </c>
      <c r="H59" s="31">
        <f t="shared" si="14"/>
        <v>60.795</v>
      </c>
      <c r="I59" s="44">
        <f t="shared" si="15"/>
        <v>35.795</v>
      </c>
    </row>
    <row r="60" s="1" customFormat="1" spans="1:9">
      <c r="A60" s="26" t="s">
        <v>62</v>
      </c>
      <c r="B60" s="41">
        <v>6338</v>
      </c>
      <c r="C60" s="28">
        <v>62</v>
      </c>
      <c r="D60" s="28">
        <v>2</v>
      </c>
      <c r="E60" s="29">
        <v>900</v>
      </c>
      <c r="F60" s="30">
        <v>0.7</v>
      </c>
      <c r="G60" s="31">
        <v>503</v>
      </c>
      <c r="H60" s="31">
        <f t="shared" si="14"/>
        <v>352.1</v>
      </c>
      <c r="I60" s="44">
        <f t="shared" si="15"/>
        <v>288.1</v>
      </c>
    </row>
    <row r="61" s="1" customFormat="1" spans="1:9">
      <c r="A61" s="26" t="s">
        <v>63</v>
      </c>
      <c r="B61" s="41">
        <v>11827</v>
      </c>
      <c r="C61" s="28">
        <v>114</v>
      </c>
      <c r="D61" s="28">
        <v>2</v>
      </c>
      <c r="E61" s="29">
        <v>900</v>
      </c>
      <c r="F61" s="30">
        <v>0.7</v>
      </c>
      <c r="G61" s="31">
        <v>1064.43</v>
      </c>
      <c r="H61" s="31">
        <f t="shared" si="14"/>
        <v>745.101</v>
      </c>
      <c r="I61" s="44">
        <f t="shared" si="15"/>
        <v>629.101</v>
      </c>
    </row>
    <row r="62" s="1" customFormat="1" spans="1:9">
      <c r="A62" s="26" t="s">
        <v>64</v>
      </c>
      <c r="B62" s="41">
        <v>8421</v>
      </c>
      <c r="C62" s="28">
        <v>223</v>
      </c>
      <c r="D62" s="28"/>
      <c r="E62" s="29">
        <v>900</v>
      </c>
      <c r="F62" s="30">
        <v>0.7</v>
      </c>
      <c r="G62" s="31">
        <v>757.89</v>
      </c>
      <c r="H62" s="31">
        <f t="shared" si="14"/>
        <v>530.523</v>
      </c>
      <c r="I62" s="44">
        <f t="shared" si="15"/>
        <v>307.523</v>
      </c>
    </row>
    <row r="63" s="1" customFormat="1" spans="1:9">
      <c r="A63" s="26" t="s">
        <v>65</v>
      </c>
      <c r="B63" s="27">
        <v>2612</v>
      </c>
      <c r="C63" s="28">
        <v>53</v>
      </c>
      <c r="D63" s="28"/>
      <c r="E63" s="29">
        <v>900</v>
      </c>
      <c r="F63" s="30">
        <v>0.5</v>
      </c>
      <c r="G63" s="31">
        <v>234.99</v>
      </c>
      <c r="H63" s="31">
        <f t="shared" si="14"/>
        <v>117.495</v>
      </c>
      <c r="I63" s="44">
        <f t="shared" si="15"/>
        <v>64.495</v>
      </c>
    </row>
    <row r="64" s="1" customFormat="1" spans="1:9">
      <c r="A64" s="26" t="s">
        <v>66</v>
      </c>
      <c r="B64" s="41">
        <v>3213</v>
      </c>
      <c r="C64" s="28">
        <v>97</v>
      </c>
      <c r="D64" s="28"/>
      <c r="E64" s="29">
        <v>900</v>
      </c>
      <c r="F64" s="30">
        <v>0.7</v>
      </c>
      <c r="G64" s="31">
        <v>289.17</v>
      </c>
      <c r="H64" s="31">
        <f t="shared" si="14"/>
        <v>202.419</v>
      </c>
      <c r="I64" s="44">
        <f t="shared" si="15"/>
        <v>105.419</v>
      </c>
    </row>
    <row r="65" s="1" customFormat="1" spans="1:9">
      <c r="A65" s="26" t="s">
        <v>67</v>
      </c>
      <c r="B65" s="41">
        <v>4804</v>
      </c>
      <c r="C65" s="28">
        <v>172</v>
      </c>
      <c r="D65" s="28"/>
      <c r="E65" s="29">
        <v>900</v>
      </c>
      <c r="F65" s="30">
        <v>0.7</v>
      </c>
      <c r="G65" s="31">
        <v>432.36</v>
      </c>
      <c r="H65" s="31">
        <f t="shared" si="14"/>
        <v>302.652</v>
      </c>
      <c r="I65" s="44">
        <f t="shared" si="15"/>
        <v>130.652</v>
      </c>
    </row>
    <row r="66" s="1" customFormat="1" spans="1:9">
      <c r="A66" s="26" t="s">
        <v>68</v>
      </c>
      <c r="B66" s="27">
        <v>6300</v>
      </c>
      <c r="C66" s="28">
        <v>246</v>
      </c>
      <c r="D66" s="28"/>
      <c r="E66" s="29">
        <v>800</v>
      </c>
      <c r="F66" s="30">
        <v>0.7</v>
      </c>
      <c r="G66" s="31">
        <v>454</v>
      </c>
      <c r="H66" s="31">
        <f t="shared" si="14"/>
        <v>317.8</v>
      </c>
      <c r="I66" s="44">
        <f t="shared" si="15"/>
        <v>71.8</v>
      </c>
    </row>
    <row r="67" s="1" customFormat="1" spans="1:9">
      <c r="A67" s="26" t="s">
        <v>69</v>
      </c>
      <c r="B67" s="41">
        <v>1563</v>
      </c>
      <c r="C67" s="28">
        <v>60</v>
      </c>
      <c r="D67" s="28">
        <v>21</v>
      </c>
      <c r="E67" s="29">
        <v>900</v>
      </c>
      <c r="F67" s="30">
        <v>0.7</v>
      </c>
      <c r="G67" s="31">
        <v>140.67</v>
      </c>
      <c r="H67" s="31">
        <f t="shared" si="14"/>
        <v>98.469</v>
      </c>
      <c r="I67" s="44">
        <f t="shared" si="15"/>
        <v>17.469</v>
      </c>
    </row>
    <row r="68" s="1" customFormat="1" spans="1:9">
      <c r="A68" s="26" t="s">
        <v>70</v>
      </c>
      <c r="B68" s="27">
        <v>10024</v>
      </c>
      <c r="C68" s="28">
        <v>338</v>
      </c>
      <c r="D68" s="28"/>
      <c r="E68" s="29">
        <v>900</v>
      </c>
      <c r="F68" s="30">
        <v>0.5</v>
      </c>
      <c r="G68" s="31">
        <v>902.16</v>
      </c>
      <c r="H68" s="31">
        <f t="shared" si="14"/>
        <v>451.08</v>
      </c>
      <c r="I68" s="44">
        <f t="shared" si="15"/>
        <v>113.08</v>
      </c>
    </row>
    <row r="69" s="1" customFormat="1" spans="1:9">
      <c r="A69" s="26" t="s">
        <v>71</v>
      </c>
      <c r="B69" s="41">
        <v>497</v>
      </c>
      <c r="C69" s="28">
        <v>12</v>
      </c>
      <c r="D69" s="28"/>
      <c r="E69" s="29">
        <v>600</v>
      </c>
      <c r="F69" s="30">
        <v>0.7</v>
      </c>
      <c r="G69" s="31">
        <v>29.82</v>
      </c>
      <c r="H69" s="31">
        <f t="shared" si="14"/>
        <v>20.874</v>
      </c>
      <c r="I69" s="44">
        <f t="shared" si="15"/>
        <v>8.874</v>
      </c>
    </row>
    <row r="70" s="1" customFormat="1" spans="1:9">
      <c r="A70" s="26" t="s">
        <v>72</v>
      </c>
      <c r="B70" s="41">
        <v>1333</v>
      </c>
      <c r="C70" s="28">
        <v>42</v>
      </c>
      <c r="D70" s="28"/>
      <c r="E70" s="29">
        <v>900</v>
      </c>
      <c r="F70" s="30">
        <v>0.5</v>
      </c>
      <c r="G70" s="31">
        <v>119.97</v>
      </c>
      <c r="H70" s="31">
        <f t="shared" si="14"/>
        <v>59.985</v>
      </c>
      <c r="I70" s="44">
        <f t="shared" si="15"/>
        <v>17.985</v>
      </c>
    </row>
    <row r="71" s="1" customFormat="1" spans="1:9">
      <c r="A71" s="26" t="s">
        <v>73</v>
      </c>
      <c r="B71" s="41">
        <v>2935</v>
      </c>
      <c r="C71" s="28">
        <v>90</v>
      </c>
      <c r="D71" s="28"/>
      <c r="E71" s="29">
        <v>900</v>
      </c>
      <c r="F71" s="30">
        <v>0.5</v>
      </c>
      <c r="G71" s="31">
        <v>264.15</v>
      </c>
      <c r="H71" s="31">
        <f t="shared" si="14"/>
        <v>132.075</v>
      </c>
      <c r="I71" s="44">
        <f t="shared" si="15"/>
        <v>42.075</v>
      </c>
    </row>
    <row r="72" s="1" customFormat="1" spans="1:9">
      <c r="A72" s="15" t="s">
        <v>74</v>
      </c>
      <c r="B72" s="45">
        <f t="shared" ref="B72:I72" si="16">SUM(B73:B83)</f>
        <v>41919</v>
      </c>
      <c r="C72" s="45">
        <f t="shared" si="16"/>
        <v>809</v>
      </c>
      <c r="D72" s="45">
        <f t="shared" si="16"/>
        <v>1</v>
      </c>
      <c r="E72" s="45"/>
      <c r="F72" s="45"/>
      <c r="G72" s="46">
        <f t="shared" si="16"/>
        <v>3768.66</v>
      </c>
      <c r="H72" s="46">
        <f t="shared" si="16"/>
        <v>2545.488</v>
      </c>
      <c r="I72" s="46">
        <v>1736</v>
      </c>
    </row>
    <row r="73" s="1" customFormat="1" spans="1:9">
      <c r="A73" s="26" t="s">
        <v>14</v>
      </c>
      <c r="B73" s="41">
        <v>5188</v>
      </c>
      <c r="C73" s="28">
        <v>165</v>
      </c>
      <c r="D73" s="28"/>
      <c r="E73" s="29">
        <v>900</v>
      </c>
      <c r="F73" s="30">
        <v>0.5</v>
      </c>
      <c r="G73" s="31">
        <v>462.87</v>
      </c>
      <c r="H73" s="31">
        <f t="shared" ref="H73:H83" si="17">G73*F73</f>
        <v>231.435</v>
      </c>
      <c r="I73" s="44">
        <f t="shared" ref="I73:I83" si="18">G73*F73-(C73+D73)</f>
        <v>66.435</v>
      </c>
    </row>
    <row r="74" s="1" customFormat="1" spans="1:9">
      <c r="A74" s="26" t="s">
        <v>75</v>
      </c>
      <c r="B74" s="41">
        <v>488</v>
      </c>
      <c r="C74" s="28">
        <v>6</v>
      </c>
      <c r="D74" s="28"/>
      <c r="E74" s="29">
        <v>900</v>
      </c>
      <c r="F74" s="30">
        <v>0.7</v>
      </c>
      <c r="G74" s="31">
        <v>43.92</v>
      </c>
      <c r="H74" s="31">
        <f t="shared" si="17"/>
        <v>30.744</v>
      </c>
      <c r="I74" s="44">
        <f t="shared" si="18"/>
        <v>24.744</v>
      </c>
    </row>
    <row r="75" s="1" customFormat="1" spans="1:9">
      <c r="A75" s="26" t="s">
        <v>76</v>
      </c>
      <c r="B75" s="41">
        <v>5209</v>
      </c>
      <c r="C75" s="28">
        <v>88</v>
      </c>
      <c r="D75" s="28"/>
      <c r="E75" s="29">
        <v>900</v>
      </c>
      <c r="F75" s="30">
        <v>0.7</v>
      </c>
      <c r="G75" s="31">
        <v>468.81</v>
      </c>
      <c r="H75" s="31">
        <f t="shared" si="17"/>
        <v>328.167</v>
      </c>
      <c r="I75" s="44">
        <f t="shared" si="18"/>
        <v>240.167</v>
      </c>
    </row>
    <row r="76" s="1" customFormat="1" spans="1:9">
      <c r="A76" s="26" t="s">
        <v>77</v>
      </c>
      <c r="B76" s="41">
        <v>2824</v>
      </c>
      <c r="C76" s="28">
        <v>61</v>
      </c>
      <c r="D76" s="28"/>
      <c r="E76" s="29">
        <v>900</v>
      </c>
      <c r="F76" s="30">
        <v>0.7</v>
      </c>
      <c r="G76" s="31">
        <v>254.16</v>
      </c>
      <c r="H76" s="31">
        <f t="shared" si="17"/>
        <v>177.912</v>
      </c>
      <c r="I76" s="44">
        <f t="shared" si="18"/>
        <v>116.912</v>
      </c>
    </row>
    <row r="77" s="1" customFormat="1" spans="1:9">
      <c r="A77" s="26" t="s">
        <v>78</v>
      </c>
      <c r="B77" s="41">
        <v>5746</v>
      </c>
      <c r="C77" s="28">
        <v>197</v>
      </c>
      <c r="D77" s="28"/>
      <c r="E77" s="29">
        <v>900</v>
      </c>
      <c r="F77" s="30">
        <v>0.7</v>
      </c>
      <c r="G77" s="31">
        <v>517.14</v>
      </c>
      <c r="H77" s="31">
        <f t="shared" si="17"/>
        <v>361.998</v>
      </c>
      <c r="I77" s="44">
        <f t="shared" si="18"/>
        <v>164.998</v>
      </c>
    </row>
    <row r="78" s="1" customFormat="1" spans="1:9">
      <c r="A78" s="26" t="s">
        <v>79</v>
      </c>
      <c r="B78" s="41">
        <v>2812</v>
      </c>
      <c r="C78" s="28">
        <v>63</v>
      </c>
      <c r="D78" s="28"/>
      <c r="E78" s="29">
        <v>900</v>
      </c>
      <c r="F78" s="30">
        <v>0.7</v>
      </c>
      <c r="G78" s="31">
        <v>253.08</v>
      </c>
      <c r="H78" s="31">
        <f t="shared" si="17"/>
        <v>177.156</v>
      </c>
      <c r="I78" s="44">
        <f t="shared" si="18"/>
        <v>114.156</v>
      </c>
    </row>
    <row r="79" s="1" customFormat="1" spans="1:9">
      <c r="A79" s="26" t="s">
        <v>80</v>
      </c>
      <c r="B79" s="41">
        <v>2310</v>
      </c>
      <c r="C79" s="28">
        <v>25</v>
      </c>
      <c r="D79" s="28"/>
      <c r="E79" s="29">
        <v>900</v>
      </c>
      <c r="F79" s="30">
        <v>0.7</v>
      </c>
      <c r="G79" s="31">
        <v>207.9</v>
      </c>
      <c r="H79" s="31">
        <f t="shared" si="17"/>
        <v>145.53</v>
      </c>
      <c r="I79" s="44">
        <f t="shared" si="18"/>
        <v>120.53</v>
      </c>
    </row>
    <row r="80" s="1" customFormat="1" spans="1:9">
      <c r="A80" s="26" t="s">
        <v>81</v>
      </c>
      <c r="B80" s="41">
        <v>3121</v>
      </c>
      <c r="C80" s="28">
        <v>33</v>
      </c>
      <c r="D80" s="28"/>
      <c r="E80" s="29">
        <v>900</v>
      </c>
      <c r="F80" s="30">
        <v>0.7</v>
      </c>
      <c r="G80" s="31">
        <v>280.89</v>
      </c>
      <c r="H80" s="31">
        <f t="shared" si="17"/>
        <v>196.623</v>
      </c>
      <c r="I80" s="44">
        <f t="shared" si="18"/>
        <v>163.623</v>
      </c>
    </row>
    <row r="81" s="1" customFormat="1" spans="1:9">
      <c r="A81" s="26" t="s">
        <v>82</v>
      </c>
      <c r="B81" s="41">
        <v>4622</v>
      </c>
      <c r="C81" s="28">
        <v>71</v>
      </c>
      <c r="D81" s="28"/>
      <c r="E81" s="29">
        <v>900</v>
      </c>
      <c r="F81" s="30">
        <v>0.7</v>
      </c>
      <c r="G81" s="31">
        <v>415.98</v>
      </c>
      <c r="H81" s="31">
        <f t="shared" si="17"/>
        <v>291.186</v>
      </c>
      <c r="I81" s="44">
        <f t="shared" si="18"/>
        <v>220.186</v>
      </c>
    </row>
    <row r="82" s="1" customFormat="1" spans="1:9">
      <c r="A82" s="26" t="s">
        <v>83</v>
      </c>
      <c r="B82" s="41">
        <v>3598</v>
      </c>
      <c r="C82" s="28">
        <v>54</v>
      </c>
      <c r="D82" s="28"/>
      <c r="E82" s="29">
        <v>900</v>
      </c>
      <c r="F82" s="30">
        <v>0.7</v>
      </c>
      <c r="G82" s="31">
        <v>323.82</v>
      </c>
      <c r="H82" s="31">
        <f t="shared" si="17"/>
        <v>226.674</v>
      </c>
      <c r="I82" s="44">
        <f t="shared" si="18"/>
        <v>172.674</v>
      </c>
    </row>
    <row r="83" s="1" customFormat="1" spans="1:9">
      <c r="A83" s="26" t="s">
        <v>84</v>
      </c>
      <c r="B83" s="41">
        <v>6001</v>
      </c>
      <c r="C83" s="28">
        <v>46</v>
      </c>
      <c r="D83" s="28">
        <v>1</v>
      </c>
      <c r="E83" s="29">
        <v>900</v>
      </c>
      <c r="F83" s="30">
        <v>0.7</v>
      </c>
      <c r="G83" s="31">
        <v>540.09</v>
      </c>
      <c r="H83" s="31">
        <f t="shared" si="17"/>
        <v>378.063</v>
      </c>
      <c r="I83" s="44">
        <f t="shared" si="18"/>
        <v>331.063</v>
      </c>
    </row>
    <row r="84" s="1" customFormat="1" spans="1:9">
      <c r="A84" s="15" t="s">
        <v>85</v>
      </c>
      <c r="B84" s="34">
        <f t="shared" ref="B84:I84" si="19">SUM(B85:B92)</f>
        <v>43861</v>
      </c>
      <c r="C84" s="34">
        <f t="shared" si="19"/>
        <v>1795</v>
      </c>
      <c r="D84" s="34">
        <f t="shared" si="19"/>
        <v>48</v>
      </c>
      <c r="E84" s="34"/>
      <c r="F84" s="34"/>
      <c r="G84" s="35">
        <f t="shared" si="19"/>
        <v>3686.73</v>
      </c>
      <c r="H84" s="35">
        <f t="shared" si="19"/>
        <v>2484.123</v>
      </c>
      <c r="I84" s="35">
        <v>640</v>
      </c>
    </row>
    <row r="85" s="1" customFormat="1" spans="1:9">
      <c r="A85" s="26" t="s">
        <v>14</v>
      </c>
      <c r="B85" s="27">
        <v>5366</v>
      </c>
      <c r="C85" s="28">
        <v>166</v>
      </c>
      <c r="D85" s="28"/>
      <c r="E85" s="29">
        <v>900</v>
      </c>
      <c r="F85" s="30">
        <v>0.5</v>
      </c>
      <c r="G85" s="31">
        <v>482.94</v>
      </c>
      <c r="H85" s="31">
        <f t="shared" ref="H85:H92" si="20">G85*F85</f>
        <v>241.47</v>
      </c>
      <c r="I85" s="44">
        <f t="shared" ref="I85:I92" si="21">G85*F85-(C85+D85)</f>
        <v>75.47</v>
      </c>
    </row>
    <row r="86" s="1" customFormat="1" spans="1:9">
      <c r="A86" s="26" t="s">
        <v>86</v>
      </c>
      <c r="B86" s="27">
        <v>4483</v>
      </c>
      <c r="C86" s="28">
        <v>198</v>
      </c>
      <c r="D86" s="28"/>
      <c r="E86" s="29">
        <v>900</v>
      </c>
      <c r="F86" s="47">
        <v>0.7</v>
      </c>
      <c r="G86" s="48">
        <v>403.47</v>
      </c>
      <c r="H86" s="31">
        <f t="shared" si="20"/>
        <v>282.429</v>
      </c>
      <c r="I86" s="44">
        <f t="shared" si="21"/>
        <v>84.429</v>
      </c>
    </row>
    <row r="87" s="1" customFormat="1" spans="1:9">
      <c r="A87" s="26" t="s">
        <v>87</v>
      </c>
      <c r="B87" s="27">
        <v>6139</v>
      </c>
      <c r="C87" s="28">
        <v>174</v>
      </c>
      <c r="D87" s="28">
        <v>25</v>
      </c>
      <c r="E87" s="29">
        <v>900</v>
      </c>
      <c r="F87" s="30">
        <v>0.7</v>
      </c>
      <c r="G87" s="31">
        <v>552.51</v>
      </c>
      <c r="H87" s="31">
        <f t="shared" si="20"/>
        <v>386.757</v>
      </c>
      <c r="I87" s="44">
        <f t="shared" si="21"/>
        <v>187.757</v>
      </c>
    </row>
    <row r="88" s="1" customFormat="1" spans="1:9">
      <c r="A88" s="26" t="s">
        <v>88</v>
      </c>
      <c r="B88" s="27">
        <v>7836</v>
      </c>
      <c r="C88" s="28">
        <v>360</v>
      </c>
      <c r="D88" s="28"/>
      <c r="E88" s="29">
        <v>900</v>
      </c>
      <c r="F88" s="30">
        <v>0.7</v>
      </c>
      <c r="G88" s="31">
        <v>705.24</v>
      </c>
      <c r="H88" s="31">
        <f t="shared" si="20"/>
        <v>493.668</v>
      </c>
      <c r="I88" s="44">
        <f t="shared" si="21"/>
        <v>133.668</v>
      </c>
    </row>
    <row r="89" s="1" customFormat="1" spans="1:9">
      <c r="A89" s="26" t="s">
        <v>89</v>
      </c>
      <c r="B89" s="27">
        <v>6642</v>
      </c>
      <c r="C89" s="28">
        <v>301</v>
      </c>
      <c r="D89" s="28">
        <v>15</v>
      </c>
      <c r="E89" s="29">
        <v>900</v>
      </c>
      <c r="F89" s="30">
        <v>0.7</v>
      </c>
      <c r="G89" s="31">
        <v>597.78</v>
      </c>
      <c r="H89" s="31">
        <f t="shared" si="20"/>
        <v>418.446</v>
      </c>
      <c r="I89" s="44">
        <f t="shared" si="21"/>
        <v>102.446</v>
      </c>
    </row>
    <row r="90" s="1" customFormat="1" spans="1:9">
      <c r="A90" s="26" t="s">
        <v>90</v>
      </c>
      <c r="B90" s="27">
        <v>5006</v>
      </c>
      <c r="C90" s="28">
        <v>228</v>
      </c>
      <c r="D90" s="28">
        <v>8</v>
      </c>
      <c r="E90" s="29">
        <v>900</v>
      </c>
      <c r="F90" s="30">
        <v>0.7</v>
      </c>
      <c r="G90" s="31">
        <v>450.54</v>
      </c>
      <c r="H90" s="31">
        <f t="shared" si="20"/>
        <v>315.378</v>
      </c>
      <c r="I90" s="44">
        <f t="shared" si="21"/>
        <v>79.378</v>
      </c>
    </row>
    <row r="91" s="1" customFormat="1" spans="1:9">
      <c r="A91" s="26" t="s">
        <v>91</v>
      </c>
      <c r="B91" s="27">
        <v>4250</v>
      </c>
      <c r="C91" s="28">
        <v>188</v>
      </c>
      <c r="D91" s="28"/>
      <c r="E91" s="29">
        <v>900</v>
      </c>
      <c r="F91" s="30">
        <v>0.7</v>
      </c>
      <c r="G91" s="31">
        <v>382.5</v>
      </c>
      <c r="H91" s="31">
        <f t="shared" si="20"/>
        <v>267.75</v>
      </c>
      <c r="I91" s="44">
        <f t="shared" si="21"/>
        <v>79.75</v>
      </c>
    </row>
    <row r="92" s="1" customFormat="1" spans="1:9">
      <c r="A92" s="26" t="s">
        <v>92</v>
      </c>
      <c r="B92" s="27">
        <v>4139</v>
      </c>
      <c r="C92" s="28">
        <v>180</v>
      </c>
      <c r="D92" s="28"/>
      <c r="E92" s="29">
        <v>900</v>
      </c>
      <c r="F92" s="30">
        <v>0.7</v>
      </c>
      <c r="G92" s="31">
        <v>111.75</v>
      </c>
      <c r="H92" s="31">
        <f t="shared" si="20"/>
        <v>78.225</v>
      </c>
      <c r="I92" s="44">
        <f t="shared" si="21"/>
        <v>-101.775</v>
      </c>
    </row>
    <row r="93" s="1" customFormat="1" spans="1:9">
      <c r="A93" s="15" t="s">
        <v>93</v>
      </c>
      <c r="B93" s="34">
        <f t="shared" ref="B93:I93" si="22">SUM(B94:B103)</f>
        <v>43698</v>
      </c>
      <c r="C93" s="34">
        <f t="shared" si="22"/>
        <v>1748</v>
      </c>
      <c r="D93" s="34">
        <f t="shared" si="22"/>
        <v>27</v>
      </c>
      <c r="E93" s="34"/>
      <c r="F93" s="34"/>
      <c r="G93" s="35">
        <f t="shared" si="22"/>
        <v>3082.01</v>
      </c>
      <c r="H93" s="35">
        <f t="shared" si="22"/>
        <v>2060.459</v>
      </c>
      <c r="I93" s="35">
        <v>284</v>
      </c>
    </row>
    <row r="94" s="1" customFormat="1" spans="1:9">
      <c r="A94" s="26" t="s">
        <v>14</v>
      </c>
      <c r="B94" s="41">
        <v>5386</v>
      </c>
      <c r="C94" s="28">
        <v>167</v>
      </c>
      <c r="D94" s="28"/>
      <c r="E94" s="29">
        <v>900</v>
      </c>
      <c r="F94" s="30">
        <v>0.5</v>
      </c>
      <c r="G94" s="31">
        <v>484.74</v>
      </c>
      <c r="H94" s="31">
        <f t="shared" ref="H94:H103" si="23">G94*F94</f>
        <v>242.37</v>
      </c>
      <c r="I94" s="44">
        <f t="shared" ref="I94:I103" si="24">G94*F94-(C94+D94)</f>
        <v>75.37</v>
      </c>
    </row>
    <row r="95" s="1" customFormat="1" spans="1:9">
      <c r="A95" s="26" t="s">
        <v>94</v>
      </c>
      <c r="B95" s="41">
        <v>2981</v>
      </c>
      <c r="C95" s="28">
        <v>114</v>
      </c>
      <c r="D95" s="28"/>
      <c r="E95" s="29">
        <v>900</v>
      </c>
      <c r="F95" s="30">
        <v>0.7</v>
      </c>
      <c r="G95" s="31">
        <v>268.29</v>
      </c>
      <c r="H95" s="31">
        <f t="shared" si="23"/>
        <v>187.803</v>
      </c>
      <c r="I95" s="44">
        <f t="shared" si="24"/>
        <v>73.803</v>
      </c>
    </row>
    <row r="96" s="1" customFormat="1" spans="1:9">
      <c r="A96" s="26" t="s">
        <v>95</v>
      </c>
      <c r="B96" s="41">
        <v>4622</v>
      </c>
      <c r="C96" s="28">
        <v>205</v>
      </c>
      <c r="D96" s="28"/>
      <c r="E96" s="29">
        <v>900</v>
      </c>
      <c r="F96" s="30">
        <v>0.7</v>
      </c>
      <c r="G96" s="31">
        <v>415.98</v>
      </c>
      <c r="H96" s="31">
        <f t="shared" si="23"/>
        <v>291.186</v>
      </c>
      <c r="I96" s="44">
        <f t="shared" si="24"/>
        <v>86.186</v>
      </c>
    </row>
    <row r="97" s="1" customFormat="1" spans="1:9">
      <c r="A97" s="26" t="s">
        <v>96</v>
      </c>
      <c r="B97" s="41">
        <v>4541</v>
      </c>
      <c r="C97" s="28">
        <v>194</v>
      </c>
      <c r="D97" s="28"/>
      <c r="E97" s="29">
        <v>900</v>
      </c>
      <c r="F97" s="30">
        <v>0.7</v>
      </c>
      <c r="G97" s="31">
        <v>319</v>
      </c>
      <c r="H97" s="31">
        <f t="shared" si="23"/>
        <v>223.3</v>
      </c>
      <c r="I97" s="44">
        <f t="shared" si="24"/>
        <v>29.3</v>
      </c>
    </row>
    <row r="98" s="1" customFormat="1" spans="1:9">
      <c r="A98" s="26" t="s">
        <v>97</v>
      </c>
      <c r="B98" s="41">
        <v>2221</v>
      </c>
      <c r="C98" s="28">
        <v>97</v>
      </c>
      <c r="D98" s="28"/>
      <c r="E98" s="29">
        <v>900</v>
      </c>
      <c r="F98" s="30">
        <v>0.7</v>
      </c>
      <c r="G98" s="31">
        <v>198.81</v>
      </c>
      <c r="H98" s="31">
        <f t="shared" si="23"/>
        <v>139.167</v>
      </c>
      <c r="I98" s="44">
        <f t="shared" si="24"/>
        <v>42.167</v>
      </c>
    </row>
    <row r="99" s="1" customFormat="1" spans="1:9">
      <c r="A99" s="26" t="s">
        <v>98</v>
      </c>
      <c r="B99" s="41">
        <v>3334</v>
      </c>
      <c r="C99" s="28">
        <v>153</v>
      </c>
      <c r="D99" s="28"/>
      <c r="E99" s="29">
        <v>900</v>
      </c>
      <c r="F99" s="30">
        <v>0.7</v>
      </c>
      <c r="G99" s="31">
        <v>300.06</v>
      </c>
      <c r="H99" s="31">
        <f t="shared" si="23"/>
        <v>210.042</v>
      </c>
      <c r="I99" s="44">
        <f t="shared" si="24"/>
        <v>57.042</v>
      </c>
    </row>
    <row r="100" s="1" customFormat="1" spans="1:9">
      <c r="A100" s="26" t="s">
        <v>99</v>
      </c>
      <c r="B100" s="41">
        <v>2426</v>
      </c>
      <c r="C100" s="28">
        <v>109</v>
      </c>
      <c r="D100" s="28"/>
      <c r="E100" s="29">
        <v>900</v>
      </c>
      <c r="F100" s="30">
        <v>0.7</v>
      </c>
      <c r="G100" s="31">
        <v>218.34</v>
      </c>
      <c r="H100" s="31">
        <f t="shared" si="23"/>
        <v>152.838</v>
      </c>
      <c r="I100" s="44">
        <f t="shared" si="24"/>
        <v>43.838</v>
      </c>
    </row>
    <row r="101" s="1" customFormat="1" spans="1:9">
      <c r="A101" s="26" t="s">
        <v>100</v>
      </c>
      <c r="B101" s="41">
        <v>1651</v>
      </c>
      <c r="C101" s="28">
        <v>30</v>
      </c>
      <c r="D101" s="28">
        <v>6</v>
      </c>
      <c r="E101" s="29">
        <v>900</v>
      </c>
      <c r="F101" s="30">
        <v>0.7</v>
      </c>
      <c r="G101" s="31">
        <v>131.67</v>
      </c>
      <c r="H101" s="31">
        <f t="shared" si="23"/>
        <v>92.169</v>
      </c>
      <c r="I101" s="44">
        <f t="shared" si="24"/>
        <v>56.169</v>
      </c>
    </row>
    <row r="102" s="1" customFormat="1" spans="1:9">
      <c r="A102" s="26" t="s">
        <v>101</v>
      </c>
      <c r="B102" s="41">
        <v>9405</v>
      </c>
      <c r="C102" s="28">
        <v>379</v>
      </c>
      <c r="D102" s="28">
        <v>5</v>
      </c>
      <c r="E102" s="29">
        <v>900</v>
      </c>
      <c r="F102" s="30">
        <v>0.7</v>
      </c>
      <c r="G102" s="31">
        <v>543.12</v>
      </c>
      <c r="H102" s="31">
        <f t="shared" si="23"/>
        <v>380.184</v>
      </c>
      <c r="I102" s="44">
        <f t="shared" si="24"/>
        <v>-3.81600000000003</v>
      </c>
    </row>
    <row r="103" s="1" customFormat="1" spans="1:9">
      <c r="A103" s="26" t="s">
        <v>102</v>
      </c>
      <c r="B103" s="49">
        <v>7131</v>
      </c>
      <c r="C103" s="28">
        <v>300</v>
      </c>
      <c r="D103" s="28">
        <v>16</v>
      </c>
      <c r="E103" s="29">
        <v>900</v>
      </c>
      <c r="F103" s="30">
        <v>0.7</v>
      </c>
      <c r="G103" s="31">
        <v>202</v>
      </c>
      <c r="H103" s="31">
        <f t="shared" si="23"/>
        <v>141.4</v>
      </c>
      <c r="I103" s="44">
        <f t="shared" si="24"/>
        <v>-174.6</v>
      </c>
    </row>
    <row r="104" s="1" customFormat="1" spans="1:9">
      <c r="A104" s="15" t="s">
        <v>103</v>
      </c>
      <c r="B104" s="50">
        <f t="shared" ref="B104:I104" si="25">B105</f>
        <v>4651</v>
      </c>
      <c r="C104" s="51">
        <f t="shared" si="25"/>
        <v>176</v>
      </c>
      <c r="D104" s="51"/>
      <c r="E104" s="52"/>
      <c r="F104" s="22"/>
      <c r="G104" s="25">
        <f t="shared" si="25"/>
        <v>418.59</v>
      </c>
      <c r="H104" s="25">
        <f t="shared" si="25"/>
        <v>293.013</v>
      </c>
      <c r="I104" s="25">
        <f t="shared" si="25"/>
        <v>117.013</v>
      </c>
    </row>
    <row r="105" s="1" customFormat="1" spans="1:9">
      <c r="A105" s="26" t="s">
        <v>104</v>
      </c>
      <c r="B105" s="27">
        <v>4651</v>
      </c>
      <c r="C105" s="28">
        <v>176</v>
      </c>
      <c r="D105" s="51"/>
      <c r="E105" s="29">
        <v>900</v>
      </c>
      <c r="F105" s="53">
        <v>0.7</v>
      </c>
      <c r="G105" s="44">
        <v>418.59</v>
      </c>
      <c r="H105" s="31">
        <f>G105*F105</f>
        <v>293.013</v>
      </c>
      <c r="I105" s="44">
        <f>G105*F105-(C105+D105)</f>
        <v>117.013</v>
      </c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whole" operator="greaterThanOrEqual" allowBlank="1" showInputMessage="1" showErrorMessage="1" sqref="B8 B21:F21 G21:I21 B30:F30 G30:I30 B42:F42 G42:I42 B56:F56 G56:I56 B72:F72 G72:I72 B84:F84 G84:I84 B93:F93 G93:I93 B105 B9:B20 B22:B29 B31:B41 B43:B55 B57:B71 B73:B83 B85:B92 B94:B104">
      <formula1>0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dcterms:created xsi:type="dcterms:W3CDTF">2018-09-13T09:30:00Z</dcterms:created>
  <dcterms:modified xsi:type="dcterms:W3CDTF">2018-10-16T03:01:36Z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