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附件" sheetId="1" r:id="rId1"/>
    <sheet name="过渡表" sheetId="2" r:id="rId2"/>
  </sheets>
  <definedNames>
    <definedName name="_xlnm.Print_Titles" localSheetId="0">'附件'!$4:$4</definedName>
    <definedName name="_xlnm.Print_Titles" localSheetId="1">'过渡表'!$4:$5</definedName>
  </definedNames>
  <calcPr fullCalcOnLoad="1"/>
</workbook>
</file>

<file path=xl/sharedStrings.xml><?xml version="1.0" encoding="utf-8"?>
<sst xmlns="http://schemas.openxmlformats.org/spreadsheetml/2006/main" count="225" uniqueCount="125">
  <si>
    <t>附件</t>
  </si>
  <si>
    <t>2018年普通高中免学杂费资金安排表</t>
  </si>
  <si>
    <t xml:space="preserve"> 单位：万元</t>
  </si>
  <si>
    <t>市（县、区）名称</t>
  </si>
  <si>
    <t>追加下达2018年普通高中免学杂费资金</t>
  </si>
  <si>
    <t>总计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</si>
  <si>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</si>
  <si>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</si>
  <si>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</si>
  <si>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</si>
  <si>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</si>
  <si>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</si>
  <si>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</si>
  <si>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</si>
  <si>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</si>
  <si>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</si>
  <si>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</si>
  <si>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</si>
  <si>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</si>
  <si>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福清市</t>
  </si>
  <si>
    <t>莆田市</t>
  </si>
  <si>
    <t>城厢区</t>
  </si>
  <si>
    <t>涵江区</t>
  </si>
  <si>
    <t>荔城区</t>
  </si>
  <si>
    <t>秀屿区</t>
  </si>
  <si>
    <t>仙游县</t>
  </si>
  <si>
    <t>北岸区</t>
  </si>
  <si>
    <t>湄洲岛</t>
  </si>
  <si>
    <t>三明市</t>
  </si>
  <si>
    <t>梅列区</t>
  </si>
  <si>
    <t>明溪县</t>
  </si>
  <si>
    <t>清流县</t>
  </si>
  <si>
    <t>宁化县</t>
  </si>
  <si>
    <t>尤溪县</t>
  </si>
  <si>
    <t>大田县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</si>
  <si>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</si>
  <si>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</si>
  <si>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</si>
  <si>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</si>
  <si>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</si>
  <si>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</si>
  <si>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</si>
  <si>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</si>
  <si>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</si>
  <si>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</si>
  <si>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</si>
  <si>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</si>
  <si>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</si>
  <si>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</si>
  <si>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</si>
  <si>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</si>
  <si>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</si>
  <si>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台商投资区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</si>
  <si>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</si>
  <si>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</si>
  <si>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</si>
  <si>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</si>
  <si>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</si>
  <si>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</si>
  <si>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</si>
  <si>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</si>
  <si>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</si>
  <si>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</si>
  <si>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</si>
  <si>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</si>
  <si>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漳州开发区</t>
  </si>
  <si>
    <t>常山开发区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</si>
  <si>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</si>
  <si>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</si>
  <si>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</si>
  <si>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</si>
  <si>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</si>
  <si>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</si>
  <si>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</si>
  <si>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</si>
  <si>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</si>
  <si>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</si>
  <si>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</si>
  <si>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</si>
  <si>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</si>
  <si>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</si>
  <si>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</si>
  <si>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</si>
  <si>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</si>
  <si>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</si>
  <si>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</si>
  <si>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</si>
  <si>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</si>
  <si>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</si>
  <si>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</si>
  <si>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</si>
  <si>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</si>
  <si>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</si>
  <si>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</si>
  <si>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</si>
  <si>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</si>
  <si>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</si>
  <si>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平潭县</t>
  </si>
  <si>
    <t>普通高中免学杂费结算2017年和提前下达2018年资金安排表</t>
  </si>
  <si>
    <t xml:space="preserve">                                                                                        金额单位：万元</t>
  </si>
  <si>
    <t>市县区名称</t>
  </si>
  <si>
    <t>2017年享受免学杂费人数</t>
  </si>
  <si>
    <t>分担比例（省级）</t>
  </si>
  <si>
    <t>2017年省级资金结算情况</t>
  </si>
  <si>
    <t>提前下达2018年            70%资金</t>
  </si>
  <si>
    <t xml:space="preserve">本次实际        下达 </t>
  </si>
  <si>
    <t>合计</t>
  </si>
  <si>
    <t>2017年            春季学期</t>
  </si>
  <si>
    <t>2017年             秋季学期</t>
  </si>
  <si>
    <t>应下达           资金</t>
  </si>
  <si>
    <t>2016年结余转2017年使用</t>
  </si>
  <si>
    <t>闽财教指[2016]162号已提前下达</t>
  </si>
  <si>
    <t>闽财教指[2017]67号已追加下达</t>
  </si>
  <si>
    <t>结余资金</t>
  </si>
  <si>
    <t>福州市本级</t>
  </si>
  <si>
    <t>实施高中         全免学费</t>
  </si>
  <si>
    <t>长乐市</t>
  </si>
  <si>
    <t>实施高中        全免学费</t>
  </si>
  <si>
    <t>宁德市本级</t>
  </si>
  <si>
    <t>莆田市本级</t>
  </si>
  <si>
    <t>泉州市本级</t>
  </si>
  <si>
    <t>漳州市本级</t>
  </si>
  <si>
    <t>龙岩市本级</t>
  </si>
  <si>
    <t>三明市本级</t>
  </si>
  <si>
    <t>南平市本级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</si>
</sst>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37"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2" fillId="26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40" applyFont="1" applyBorder="1" applyAlignment="1" applyProtection="1">
      <alignment horizontal="center" vertical="center" wrapText="1"/>
      <protection/>
    </xf>
    <xf numFmtId="177" fontId="33" fillId="0" borderId="11" xfId="40" applyNumberFormat="1" applyFont="1" applyBorder="1" applyAlignment="1" applyProtection="1">
      <alignment horizontal="center" vertical="center" wrapText="1"/>
      <protection/>
    </xf>
    <xf numFmtId="0" fontId="33" fillId="24" borderId="11" xfId="40" applyFont="1" applyFill="1" applyBorder="1" applyAlignment="1">
      <alignment horizontal="center" vertical="center" wrapText="1"/>
      <protection/>
    </xf>
    <xf numFmtId="176" fontId="33" fillId="24" borderId="11" xfId="40" applyNumberFormat="1" applyFont="1" applyFill="1" applyBorder="1" applyAlignment="1">
      <alignment horizontal="center" vertical="center" wrapText="1"/>
      <protection/>
    </xf>
    <xf numFmtId="178" fontId="33" fillId="24" borderId="11" xfId="40" applyNumberFormat="1" applyFont="1" applyFill="1" applyBorder="1" applyAlignment="1">
      <alignment horizontal="center" vertical="center" wrapText="1"/>
      <protection/>
    </xf>
    <xf numFmtId="0" fontId="33" fillId="25" borderId="11" xfId="0" applyFont="1" applyFill="1" applyBorder="1" applyAlignment="1">
      <alignment horizontal="center" vertical="center" wrapText="1"/>
    </xf>
    <xf numFmtId="176" fontId="33" fillId="25" borderId="11" xfId="0" applyNumberFormat="1" applyFont="1" applyFill="1" applyBorder="1" applyAlignment="1">
      <alignment horizontal="center" vertical="center"/>
    </xf>
    <xf numFmtId="178" fontId="33" fillId="25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76" fontId="33" fillId="0" borderId="11" xfId="40" applyNumberFormat="1" applyFont="1" applyFill="1" applyBorder="1" applyAlignment="1">
      <alignment horizontal="center" vertical="center" wrapText="1"/>
      <protection/>
    </xf>
    <xf numFmtId="178" fontId="33" fillId="0" borderId="11" xfId="40" applyNumberFormat="1" applyFont="1" applyFill="1" applyBorder="1" applyAlignment="1">
      <alignment horizontal="center" vertical="center" wrapText="1"/>
      <protection/>
    </xf>
    <xf numFmtId="177" fontId="33" fillId="0" borderId="12" xfId="40" applyNumberFormat="1" applyFont="1" applyBorder="1" applyAlignment="1" applyProtection="1">
      <alignment horizontal="center" vertical="center" wrapText="1"/>
      <protection/>
    </xf>
    <xf numFmtId="177" fontId="33" fillId="0" borderId="11" xfId="40" applyNumberFormat="1" applyFont="1" applyFill="1" applyBorder="1" applyAlignment="1" applyProtection="1">
      <alignment horizontal="center" vertical="center" wrapText="1"/>
      <protection/>
    </xf>
    <xf numFmtId="177" fontId="33" fillId="0" borderId="13" xfId="40" applyNumberFormat="1" applyFont="1" applyFill="1" applyBorder="1" applyAlignment="1" applyProtection="1">
      <alignment horizontal="center" vertical="center" wrapText="1"/>
      <protection/>
    </xf>
    <xf numFmtId="0" fontId="34" fillId="26" borderId="11" xfId="0" applyFont="1" applyFill="1" applyBorder="1" applyAlignment="1">
      <alignment horizontal="center" vertical="center" wrapText="1"/>
    </xf>
    <xf numFmtId="176" fontId="34" fillId="26" borderId="11" xfId="40" applyNumberFormat="1" applyFont="1" applyFill="1" applyBorder="1" applyAlignment="1">
      <alignment horizontal="center" vertical="center" wrapText="1"/>
      <protection/>
    </xf>
    <xf numFmtId="178" fontId="34" fillId="26" borderId="11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8" fontId="33" fillId="26" borderId="11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5" fillId="0" borderId="11" xfId="40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5" fillId="0" borderId="11" xfId="40" applyFont="1" applyFill="1" applyBorder="1" applyAlignment="1">
      <alignment horizontal="center" vertical="center" wrapText="1"/>
      <protection/>
    </xf>
    <xf numFmtId="176" fontId="35" fillId="0" borderId="11" xfId="40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176" fontId="35" fillId="0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77" fontId="33" fillId="0" borderId="15" xfId="40" applyNumberFormat="1" applyFont="1" applyBorder="1" applyAlignment="1" applyProtection="1">
      <alignment horizontal="center" vertical="center" wrapText="1"/>
      <protection/>
    </xf>
    <xf numFmtId="177" fontId="33" fillId="0" borderId="16" xfId="40" applyNumberFormat="1" applyFont="1" applyBorder="1" applyAlignment="1" applyProtection="1">
      <alignment horizontal="center" vertical="center" wrapText="1"/>
      <protection/>
    </xf>
    <xf numFmtId="177" fontId="33" fillId="0" borderId="12" xfId="40" applyNumberFormat="1" applyFont="1" applyBorder="1" applyAlignment="1" applyProtection="1">
      <alignment horizontal="center" vertical="center" wrapText="1"/>
      <protection/>
    </xf>
    <xf numFmtId="0" fontId="33" fillId="0" borderId="17" xfId="40" applyFont="1" applyBorder="1" applyAlignment="1" applyProtection="1">
      <alignment horizontal="center" vertical="center" wrapText="1"/>
      <protection/>
    </xf>
    <xf numFmtId="0" fontId="33" fillId="0" borderId="13" xfId="40" applyFont="1" applyBorder="1" applyAlignment="1" applyProtection="1">
      <alignment horizontal="center" vertical="center" wrapText="1"/>
      <protection/>
    </xf>
    <xf numFmtId="176" fontId="33" fillId="0" borderId="11" xfId="40" applyNumberFormat="1" applyFont="1" applyFill="1" applyBorder="1" applyAlignment="1" applyProtection="1">
      <alignment horizontal="center" vertical="center" wrapText="1"/>
      <protection/>
    </xf>
    <xf numFmtId="177" fontId="33" fillId="0" borderId="17" xfId="40" applyNumberFormat="1" applyFont="1" applyBorder="1" applyAlignment="1" applyProtection="1">
      <alignment horizontal="center" vertical="center" wrapText="1"/>
      <protection/>
    </xf>
    <xf numFmtId="177" fontId="33" fillId="0" borderId="13" xfId="4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1" width="27.875" style="5" customWidth="1"/>
    <col min="2" max="2" width="40.375" style="34" customWidth="1"/>
    <col min="3" max="237" width="9.00390625" style="8" customWidth="1"/>
  </cols>
  <sheetData>
    <row r="1" spans="1:2" s="8" customFormat="1" ht="18.75">
      <c r="A1" s="35" t="s">
        <v>0</v>
      </c>
      <c r="B1" s="34"/>
    </row>
    <row r="2" spans="1:2" s="8" customFormat="1" ht="22.5" customHeight="1">
      <c r="A2" s="47" t="s">
        <v>1</v>
      </c>
      <c r="B2" s="47"/>
    </row>
    <row r="3" spans="1:2" s="8" customFormat="1" ht="13.5">
      <c r="A3" s="48" t="s">
        <v>2</v>
      </c>
      <c r="B3" s="48"/>
    </row>
    <row r="4" spans="1:5" s="32" customFormat="1" ht="19.5" customHeight="1">
      <c r="A4" s="36" t="s">
        <v>3</v>
      </c>
      <c r="B4" s="37" t="s">
        <v>4</v>
      </c>
      <c r="E4" s="38"/>
    </row>
    <row r="5" spans="1:2" s="3" customFormat="1" ht="13.5">
      <c r="A5" s="39" t="s">
        <v>5</v>
      </c>
      <c r="B5" s="40">
        <f>B6+B93+B20+B42+B56+B84+B29+B72+B104</f>
        <v>236</v>
      </c>
    </row>
    <row r="6" spans="1:2" s="3" customFormat="1" ht="13.5">
      <c r="A6" s="41" t="s">
        <v>6</v>
      </c>
      <c r="B6" s="42">
        <f>SUM(B7:B19)</f>
        <v>10</v>
      </c>
    </row>
    <row r="7" spans="1:2" s="3" customFormat="1" ht="13.5">
      <c r="A7" s="19" t="s">
        <v>7</v>
      </c>
      <c r="B7" s="19">
        <v>0</v>
      </c>
    </row>
    <row r="8" spans="1:2" s="3" customFormat="1" ht="13.5">
      <c r="A8" s="19" t="s">
        <v>8</v>
      </c>
      <c r="B8" s="19">
        <v>0</v>
      </c>
    </row>
    <row r="9" spans="1:2" s="3" customFormat="1" ht="13.5">
      <c r="A9" s="19" t="s">
        <v>9</v>
      </c>
      <c r="B9" s="19">
        <v>0</v>
      </c>
    </row>
    <row r="10" spans="1:2" s="3" customFormat="1" ht="13.5">
      <c r="A10" s="19" t="s">
        <v>10</v>
      </c>
      <c r="B10" s="19">
        <v>0</v>
      </c>
    </row>
    <row r="11" spans="1:2" s="3" customFormat="1" ht="13.5">
      <c r="A11" s="19" t="s">
        <v>11</v>
      </c>
      <c r="B11" s="19">
        <v>0</v>
      </c>
    </row>
    <row r="12" spans="1:2" s="3" customFormat="1" ht="13.5">
      <c r="A12" s="19" t="s">
        <v>12</v>
      </c>
      <c r="B12" s="19">
        <v>0</v>
      </c>
    </row>
    <row r="13" spans="1:2" s="3" customFormat="1" ht="13.5">
      <c r="A13" s="19" t="s">
        <v>13</v>
      </c>
      <c r="B13" s="19">
        <v>0</v>
      </c>
    </row>
    <row r="14" spans="1:2" s="3" customFormat="1" ht="13.5">
      <c r="A14" s="19" t="s">
        <v>14</v>
      </c>
      <c r="B14" s="19">
        <v>1</v>
      </c>
    </row>
    <row r="15" spans="1:2" s="3" customFormat="1" ht="13.5">
      <c r="A15" s="19" t="s">
        <v>15</v>
      </c>
      <c r="B15" s="19">
        <v>2</v>
      </c>
    </row>
    <row r="16" spans="1:2" s="3" customFormat="1" ht="13.5">
      <c r="A16" s="19" t="s">
        <v>16</v>
      </c>
      <c r="B16" s="19">
        <v>1</v>
      </c>
    </row>
    <row r="17" spans="1:2" s="3" customFormat="1" ht="13.5">
      <c r="A17" s="19" t="s">
        <v>17</v>
      </c>
      <c r="B17" s="19">
        <v>2</v>
      </c>
    </row>
    <row r="18" spans="1:2" s="3" customFormat="1" ht="13.5">
      <c r="A18" s="19" t="s">
        <v>18</v>
      </c>
      <c r="B18" s="19">
        <v>3</v>
      </c>
    </row>
    <row r="19" spans="1:2" s="3" customFormat="1" ht="13.5">
      <c r="A19" s="19" t="s">
        <v>19</v>
      </c>
      <c r="B19" s="19">
        <v>1</v>
      </c>
    </row>
    <row r="20" spans="1:2" s="3" customFormat="1" ht="13.5">
      <c r="A20" s="41" t="s">
        <v>20</v>
      </c>
      <c r="B20" s="42">
        <f>SUM(B21:B28)</f>
        <v>23</v>
      </c>
    </row>
    <row r="21" spans="1:2" s="3" customFormat="1" ht="13.5">
      <c r="A21" s="19" t="s">
        <v>7</v>
      </c>
      <c r="B21" s="19">
        <v>2</v>
      </c>
    </row>
    <row r="22" spans="1:2" s="3" customFormat="1" ht="13.5">
      <c r="A22" s="19" t="s">
        <v>21</v>
      </c>
      <c r="B22" s="19">
        <v>1</v>
      </c>
    </row>
    <row r="23" spans="1:2" s="3" customFormat="1" ht="13.5">
      <c r="A23" s="19" t="s">
        <v>22</v>
      </c>
      <c r="B23" s="19">
        <v>1</v>
      </c>
    </row>
    <row r="24" spans="1:2" s="3" customFormat="1" ht="13.5">
      <c r="A24" s="19" t="s">
        <v>23</v>
      </c>
      <c r="B24" s="19">
        <v>2</v>
      </c>
    </row>
    <row r="25" spans="1:2" s="3" customFormat="1" ht="13.5">
      <c r="A25" s="19" t="s">
        <v>24</v>
      </c>
      <c r="B25" s="19">
        <v>2</v>
      </c>
    </row>
    <row r="26" spans="1:2" s="3" customFormat="1" ht="13.5">
      <c r="A26" s="19" t="s">
        <v>25</v>
      </c>
      <c r="B26" s="19">
        <v>15</v>
      </c>
    </row>
    <row r="27" spans="1:2" s="3" customFormat="1" ht="13.5">
      <c r="A27" s="19" t="s">
        <v>26</v>
      </c>
      <c r="B27" s="19">
        <v>0</v>
      </c>
    </row>
    <row r="28" spans="1:2" s="3" customFormat="1" ht="13.5">
      <c r="A28" s="19" t="s">
        <v>27</v>
      </c>
      <c r="B28" s="19">
        <v>0</v>
      </c>
    </row>
    <row r="29" spans="1:2" s="3" customFormat="1" ht="13.5">
      <c r="A29" s="41" t="s">
        <v>28</v>
      </c>
      <c r="B29" s="42">
        <f>SUM(B30:B41)</f>
        <v>26</v>
      </c>
    </row>
    <row r="30" spans="1:2" s="3" customFormat="1" ht="13.5">
      <c r="A30" s="19" t="s">
        <v>7</v>
      </c>
      <c r="B30" s="19">
        <v>1</v>
      </c>
    </row>
    <row r="31" spans="1:2" s="3" customFormat="1" ht="13.5">
      <c r="A31" s="19" t="s">
        <v>29</v>
      </c>
      <c r="B31" s="19">
        <v>0</v>
      </c>
    </row>
    <row r="32" spans="1:2" s="3" customFormat="1" ht="13.5">
      <c r="A32" s="19" t="s">
        <v>30</v>
      </c>
      <c r="B32" s="19">
        <v>2</v>
      </c>
    </row>
    <row r="33" spans="1:2" s="3" customFormat="1" ht="13.5">
      <c r="A33" s="19" t="s">
        <v>31</v>
      </c>
      <c r="B33" s="19">
        <v>2</v>
      </c>
    </row>
    <row r="34" spans="1:2" s="3" customFormat="1" ht="13.5">
      <c r="A34" s="19" t="s">
        <v>32</v>
      </c>
      <c r="B34" s="19">
        <v>5</v>
      </c>
    </row>
    <row r="35" spans="1:2" s="3" customFormat="1" ht="13.5">
      <c r="A35" s="19" t="s">
        <v>33</v>
      </c>
      <c r="B35" s="19">
        <v>5</v>
      </c>
    </row>
    <row r="36" spans="1:2" s="3" customFormat="1" ht="13.5">
      <c r="A36" s="19" t="s">
        <v>34</v>
      </c>
      <c r="B36" s="19">
        <v>3</v>
      </c>
    </row>
    <row r="37" spans="1:2" s="3" customFormat="1" ht="13.5">
      <c r="A37" s="19" t="s">
        <v>35</v>
      </c>
      <c r="B37" s="19">
        <v>2</v>
      </c>
    </row>
    <row r="38" spans="1:2" s="3" customFormat="1" ht="13.5">
      <c r="A38" s="19" t="s">
        <v>36</v>
      </c>
      <c r="B38" s="19">
        <v>2</v>
      </c>
    </row>
    <row r="39" spans="1:2" s="3" customFormat="1" ht="13.5">
      <c r="A39" s="19" t="s">
        <v>37</v>
      </c>
      <c r="B39" s="19">
        <v>1</v>
      </c>
    </row>
    <row r="40" spans="1:2" s="3" customFormat="1" ht="13.5">
      <c r="A40" s="19" t="s">
        <v>38</v>
      </c>
      <c r="B40" s="19">
        <v>2</v>
      </c>
    </row>
    <row r="41" spans="1:2" s="3" customFormat="1" ht="13.5">
      <c r="A41" s="19" t="s">
        <v>39</v>
      </c>
      <c r="B41" s="19">
        <v>1</v>
      </c>
    </row>
    <row r="42" spans="1:2" s="3" customFormat="1" ht="13.5">
      <c r="A42" s="41" t="s">
        <v>40</v>
      </c>
      <c r="B42" s="42">
        <f>SUM(B43:B55)</f>
        <v>21</v>
      </c>
    </row>
    <row r="43" spans="1:2" s="3" customFormat="1" ht="13.5">
      <c r="A43" s="19" t="s">
        <v>7</v>
      </c>
      <c r="B43" s="19">
        <v>0</v>
      </c>
    </row>
    <row r="44" spans="1:2" s="3" customFormat="1" ht="13.5">
      <c r="A44" s="19" t="s">
        <v>41</v>
      </c>
      <c r="B44" s="19">
        <v>0</v>
      </c>
    </row>
    <row r="45" spans="1:2" s="3" customFormat="1" ht="13.5">
      <c r="A45" s="19" t="s">
        <v>42</v>
      </c>
      <c r="B45" s="19">
        <v>0</v>
      </c>
    </row>
    <row r="46" spans="1:2" s="3" customFormat="1" ht="13.5">
      <c r="A46" s="19" t="s">
        <v>43</v>
      </c>
      <c r="B46" s="19">
        <v>0</v>
      </c>
    </row>
    <row r="47" spans="1:2" s="3" customFormat="1" ht="13.5">
      <c r="A47" s="19" t="s">
        <v>44</v>
      </c>
      <c r="B47" s="19">
        <v>1</v>
      </c>
    </row>
    <row r="48" spans="1:2" s="3" customFormat="1" ht="13.5">
      <c r="A48" s="19" t="s">
        <v>45</v>
      </c>
      <c r="B48" s="19">
        <v>1</v>
      </c>
    </row>
    <row r="49" spans="1:2" s="3" customFormat="1" ht="13.5">
      <c r="A49" s="19" t="s">
        <v>46</v>
      </c>
      <c r="B49" s="19">
        <v>1</v>
      </c>
    </row>
    <row r="50" spans="1:2" s="3" customFormat="1" ht="13.5">
      <c r="A50" s="19" t="s">
        <v>47</v>
      </c>
      <c r="B50" s="19">
        <v>5</v>
      </c>
    </row>
    <row r="51" spans="1:2" s="3" customFormat="1" ht="13.5">
      <c r="A51" s="19" t="s">
        <v>48</v>
      </c>
      <c r="B51" s="19">
        <v>1</v>
      </c>
    </row>
    <row r="52" spans="1:2" s="3" customFormat="1" ht="13.5">
      <c r="A52" s="19" t="s">
        <v>49</v>
      </c>
      <c r="B52" s="19">
        <v>8</v>
      </c>
    </row>
    <row r="53" spans="1:2" s="3" customFormat="1" ht="13.5">
      <c r="A53" s="19" t="s">
        <v>50</v>
      </c>
      <c r="B53" s="19">
        <v>2</v>
      </c>
    </row>
    <row r="54" spans="1:2" s="3" customFormat="1" ht="13.5">
      <c r="A54" s="19" t="s">
        <v>51</v>
      </c>
      <c r="B54" s="19">
        <v>2</v>
      </c>
    </row>
    <row r="55" spans="1:2" s="3" customFormat="1" ht="13.5">
      <c r="A55" s="19" t="s">
        <v>52</v>
      </c>
      <c r="B55" s="19">
        <v>0</v>
      </c>
    </row>
    <row r="56" spans="1:2" s="3" customFormat="1" ht="13.5">
      <c r="A56" s="41" t="s">
        <v>53</v>
      </c>
      <c r="B56" s="42">
        <f>SUM(B57:B71)</f>
        <v>39</v>
      </c>
    </row>
    <row r="57" spans="1:2" s="3" customFormat="1" ht="13.5">
      <c r="A57" s="19" t="s">
        <v>7</v>
      </c>
      <c r="B57" s="19">
        <v>1</v>
      </c>
    </row>
    <row r="58" spans="1:2" s="3" customFormat="1" ht="13.5">
      <c r="A58" s="19" t="s">
        <v>54</v>
      </c>
      <c r="B58" s="19">
        <v>1</v>
      </c>
    </row>
    <row r="59" spans="1:2" s="3" customFormat="1" ht="13.5">
      <c r="A59" s="19" t="s">
        <v>55</v>
      </c>
      <c r="B59" s="19">
        <v>0</v>
      </c>
    </row>
    <row r="60" spans="1:2" s="3" customFormat="1" ht="13.5">
      <c r="A60" s="19" t="s">
        <v>56</v>
      </c>
      <c r="B60" s="19">
        <v>8</v>
      </c>
    </row>
    <row r="61" spans="1:2" s="3" customFormat="1" ht="13.5">
      <c r="A61" s="19" t="s">
        <v>57</v>
      </c>
      <c r="B61" s="19">
        <v>6</v>
      </c>
    </row>
    <row r="62" spans="1:2" s="3" customFormat="1" ht="13.5">
      <c r="A62" s="19" t="s">
        <v>58</v>
      </c>
      <c r="B62" s="19">
        <v>6</v>
      </c>
    </row>
    <row r="63" spans="1:2" s="3" customFormat="1" ht="13.5">
      <c r="A63" s="19" t="s">
        <v>59</v>
      </c>
      <c r="B63" s="19">
        <v>1</v>
      </c>
    </row>
    <row r="64" spans="1:2" s="3" customFormat="1" ht="13.5">
      <c r="A64" s="19" t="s">
        <v>60</v>
      </c>
      <c r="B64" s="19">
        <v>1</v>
      </c>
    </row>
    <row r="65" spans="1:2" s="3" customFormat="1" ht="13.5">
      <c r="A65" s="19" t="s">
        <v>61</v>
      </c>
      <c r="B65" s="19">
        <v>4</v>
      </c>
    </row>
    <row r="66" spans="1:2" s="3" customFormat="1" ht="13.5">
      <c r="A66" s="19" t="s">
        <v>62</v>
      </c>
      <c r="B66" s="19">
        <v>7</v>
      </c>
    </row>
    <row r="67" spans="1:2" s="3" customFormat="1" ht="13.5">
      <c r="A67" s="19" t="s">
        <v>63</v>
      </c>
      <c r="B67" s="19">
        <v>1</v>
      </c>
    </row>
    <row r="68" spans="1:2" s="3" customFormat="1" ht="13.5">
      <c r="A68" s="19" t="s">
        <v>64</v>
      </c>
      <c r="B68" s="19">
        <v>2</v>
      </c>
    </row>
    <row r="69" spans="1:2" s="3" customFormat="1" ht="13.5">
      <c r="A69" s="19" t="s">
        <v>52</v>
      </c>
      <c r="B69" s="19">
        <v>1</v>
      </c>
    </row>
    <row r="70" spans="1:2" s="3" customFormat="1" ht="13.5">
      <c r="A70" s="19" t="s">
        <v>65</v>
      </c>
      <c r="B70" s="19">
        <v>0</v>
      </c>
    </row>
    <row r="71" spans="1:2" s="3" customFormat="1" ht="13.5">
      <c r="A71" s="19" t="s">
        <v>66</v>
      </c>
      <c r="B71" s="19">
        <v>0</v>
      </c>
    </row>
    <row r="72" spans="1:2" s="3" customFormat="1" ht="13.5">
      <c r="A72" s="41" t="s">
        <v>67</v>
      </c>
      <c r="B72" s="42">
        <f>SUM(B73:B83)</f>
        <v>31</v>
      </c>
    </row>
    <row r="73" spans="1:2" s="3" customFormat="1" ht="13.5" customHeight="1">
      <c r="A73" s="19" t="s">
        <v>7</v>
      </c>
      <c r="B73" s="19">
        <v>2</v>
      </c>
    </row>
    <row r="74" spans="1:2" s="3" customFormat="1" ht="13.5" customHeight="1">
      <c r="A74" s="19" t="s">
        <v>68</v>
      </c>
      <c r="B74" s="19">
        <v>0</v>
      </c>
    </row>
    <row r="75" spans="1:2" s="3" customFormat="1" ht="13.5" customHeight="1">
      <c r="A75" s="19" t="s">
        <v>69</v>
      </c>
      <c r="B75" s="19">
        <v>3</v>
      </c>
    </row>
    <row r="76" spans="1:2" s="3" customFormat="1" ht="13.5" customHeight="1">
      <c r="A76" s="19" t="s">
        <v>70</v>
      </c>
      <c r="B76" s="19">
        <v>3</v>
      </c>
    </row>
    <row r="77" spans="1:2" s="3" customFormat="1" ht="13.5" customHeight="1">
      <c r="A77" s="19" t="s">
        <v>71</v>
      </c>
      <c r="B77" s="19">
        <v>3</v>
      </c>
    </row>
    <row r="78" spans="1:2" s="3" customFormat="1" ht="13.5" customHeight="1">
      <c r="A78" s="19" t="s">
        <v>72</v>
      </c>
      <c r="B78" s="19">
        <v>3</v>
      </c>
    </row>
    <row r="79" spans="1:2" s="3" customFormat="1" ht="13.5" customHeight="1">
      <c r="A79" s="19" t="s">
        <v>73</v>
      </c>
      <c r="B79" s="19">
        <v>3</v>
      </c>
    </row>
    <row r="80" spans="1:2" s="3" customFormat="1" ht="13.5" customHeight="1">
      <c r="A80" s="19" t="s">
        <v>74</v>
      </c>
      <c r="B80" s="19">
        <v>5</v>
      </c>
    </row>
    <row r="81" spans="1:2" s="3" customFormat="1" ht="13.5" customHeight="1">
      <c r="A81" s="19" t="s">
        <v>75</v>
      </c>
      <c r="B81" s="19">
        <v>3</v>
      </c>
    </row>
    <row r="82" spans="1:2" s="3" customFormat="1" ht="13.5" customHeight="1">
      <c r="A82" s="19" t="s">
        <v>76</v>
      </c>
      <c r="B82" s="19">
        <v>2</v>
      </c>
    </row>
    <row r="83" spans="1:2" s="3" customFormat="1" ht="13.5" customHeight="1">
      <c r="A83" s="19" t="s">
        <v>77</v>
      </c>
      <c r="B83" s="19">
        <v>4</v>
      </c>
    </row>
    <row r="84" spans="1:2" s="3" customFormat="1" ht="13.5">
      <c r="A84" s="41" t="s">
        <v>78</v>
      </c>
      <c r="B84" s="42">
        <f>SUM(B85:B92)</f>
        <v>36</v>
      </c>
    </row>
    <row r="85" spans="1:2" s="3" customFormat="1" ht="13.5">
      <c r="A85" s="19" t="s">
        <v>7</v>
      </c>
      <c r="B85" s="19">
        <v>1</v>
      </c>
    </row>
    <row r="86" spans="1:2" s="3" customFormat="1" ht="13.5">
      <c r="A86" s="19" t="s">
        <v>79</v>
      </c>
      <c r="B86" s="19">
        <v>1</v>
      </c>
    </row>
    <row r="87" spans="1:2" s="3" customFormat="1" ht="13.5">
      <c r="A87" s="19" t="s">
        <v>80</v>
      </c>
      <c r="B87" s="19">
        <v>6</v>
      </c>
    </row>
    <row r="88" spans="1:2" s="3" customFormat="1" ht="13.5">
      <c r="A88" s="19" t="s">
        <v>81</v>
      </c>
      <c r="B88" s="19">
        <v>9</v>
      </c>
    </row>
    <row r="89" spans="1:2" s="3" customFormat="1" ht="13.5">
      <c r="A89" s="19" t="s">
        <v>82</v>
      </c>
      <c r="B89" s="19">
        <v>5</v>
      </c>
    </row>
    <row r="90" spans="1:2" s="3" customFormat="1" ht="13.5">
      <c r="A90" s="19" t="s">
        <v>83</v>
      </c>
      <c r="B90" s="19">
        <v>5</v>
      </c>
    </row>
    <row r="91" spans="1:2" s="3" customFormat="1" ht="13.5">
      <c r="A91" s="19" t="s">
        <v>84</v>
      </c>
      <c r="B91" s="19">
        <v>6</v>
      </c>
    </row>
    <row r="92" spans="1:2" s="3" customFormat="1" ht="13.5">
      <c r="A92" s="19" t="s">
        <v>85</v>
      </c>
      <c r="B92" s="19">
        <v>3</v>
      </c>
    </row>
    <row r="93" spans="1:2" s="3" customFormat="1" ht="13.5">
      <c r="A93" s="41" t="s">
        <v>86</v>
      </c>
      <c r="B93" s="42">
        <f>SUM(B94:B103)</f>
        <v>47</v>
      </c>
    </row>
    <row r="94" spans="1:2" s="3" customFormat="1" ht="13.5">
      <c r="A94" s="19" t="s">
        <v>7</v>
      </c>
      <c r="B94" s="19">
        <v>3</v>
      </c>
    </row>
    <row r="95" spans="1:2" s="3" customFormat="1" ht="13.5">
      <c r="A95" s="19" t="s">
        <v>87</v>
      </c>
      <c r="B95" s="19">
        <v>2</v>
      </c>
    </row>
    <row r="96" spans="1:2" s="3" customFormat="1" ht="13.5">
      <c r="A96" s="19" t="s">
        <v>88</v>
      </c>
      <c r="B96" s="19">
        <v>6</v>
      </c>
    </row>
    <row r="97" spans="1:2" s="3" customFormat="1" ht="13.5">
      <c r="A97" s="19" t="s">
        <v>89</v>
      </c>
      <c r="B97" s="19">
        <v>3</v>
      </c>
    </row>
    <row r="98" spans="1:2" s="3" customFormat="1" ht="13.5">
      <c r="A98" s="19" t="s">
        <v>90</v>
      </c>
      <c r="B98" s="19">
        <v>4</v>
      </c>
    </row>
    <row r="99" spans="1:2" s="3" customFormat="1" ht="13.5">
      <c r="A99" s="19" t="s">
        <v>91</v>
      </c>
      <c r="B99" s="19">
        <v>6</v>
      </c>
    </row>
    <row r="100" spans="1:2" s="3" customFormat="1" ht="13.5">
      <c r="A100" s="19" t="s">
        <v>92</v>
      </c>
      <c r="B100" s="19">
        <v>4</v>
      </c>
    </row>
    <row r="101" spans="1:2" s="3" customFormat="1" ht="13.5">
      <c r="A101" s="19" t="s">
        <v>93</v>
      </c>
      <c r="B101" s="19">
        <v>3</v>
      </c>
    </row>
    <row r="102" spans="1:2" s="3" customFormat="1" ht="13.5">
      <c r="A102" s="19" t="s">
        <v>94</v>
      </c>
      <c r="B102" s="19">
        <v>10</v>
      </c>
    </row>
    <row r="103" spans="1:2" s="3" customFormat="1" ht="13.5">
      <c r="A103" s="19" t="s">
        <v>95</v>
      </c>
      <c r="B103" s="19">
        <v>6</v>
      </c>
    </row>
    <row r="104" spans="1:237" s="33" customFormat="1" ht="13.5" customHeight="1">
      <c r="A104" s="43" t="s">
        <v>96</v>
      </c>
      <c r="B104" s="43">
        <v>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</row>
    <row r="105" spans="1:2" s="3" customFormat="1" ht="13.5" customHeight="1">
      <c r="A105" s="44" t="s">
        <v>97</v>
      </c>
      <c r="B105" s="45">
        <v>3</v>
      </c>
    </row>
    <row r="106" spans="1:2" s="3" customFormat="1" ht="13.5">
      <c r="A106" s="28"/>
      <c r="B106" s="46"/>
    </row>
    <row r="107" spans="1:2" s="3" customFormat="1" ht="13.5">
      <c r="A107" s="28"/>
      <c r="B107" s="46"/>
    </row>
    <row r="108" spans="1:2" s="3" customFormat="1" ht="13.5">
      <c r="A108" s="28"/>
      <c r="B108" s="46"/>
    </row>
    <row r="109" spans="1:2" s="3" customFormat="1" ht="13.5">
      <c r="A109" s="28"/>
      <c r="B109" s="46"/>
    </row>
    <row r="110" spans="1:2" s="3" customFormat="1" ht="13.5">
      <c r="A110" s="28"/>
      <c r="B110" s="46"/>
    </row>
    <row r="111" spans="1:2" s="3" customFormat="1" ht="13.5">
      <c r="A111" s="28"/>
      <c r="B111" s="46"/>
    </row>
    <row r="112" spans="1:2" s="3" customFormat="1" ht="13.5">
      <c r="A112" s="28"/>
      <c r="B112" s="46"/>
    </row>
    <row r="113" spans="1:2" s="3" customFormat="1" ht="13.5">
      <c r="A113" s="28"/>
      <c r="B113" s="46"/>
    </row>
    <row r="114" spans="1:2" s="3" customFormat="1" ht="13.5">
      <c r="A114" s="28"/>
      <c r="B114" s="46"/>
    </row>
  </sheetData>
  <sheetProtection/>
  <mergeCells count="2">
    <mergeCell ref="A2:B2"/>
    <mergeCell ref="A3:B3"/>
  </mergeCells>
  <printOptions/>
  <pageMargins left="0.75" right="0.75" top="0.8" bottom="0.61" header="0.51" footer="0.51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3.625" style="5" customWidth="1"/>
    <col min="2" max="2" width="7.125" style="5" customWidth="1"/>
    <col min="3" max="4" width="7.625" style="5" customWidth="1"/>
    <col min="5" max="5" width="9.50390625" style="6" hidden="1" customWidth="1"/>
    <col min="6" max="6" width="8.50390625" style="7" bestFit="1" customWidth="1"/>
    <col min="7" max="9" width="9.50390625" style="7" customWidth="1"/>
    <col min="10" max="10" width="7.875" style="7" customWidth="1"/>
    <col min="11" max="11" width="8.875" style="7" customWidth="1"/>
    <col min="12" max="12" width="8.375" style="7" customWidth="1"/>
    <col min="13" max="13" width="8.00390625" style="7" bestFit="1" customWidth="1"/>
    <col min="14" max="16384" width="9.00390625" style="8" customWidth="1"/>
  </cols>
  <sheetData>
    <row r="1" ht="13.5">
      <c r="A1" s="9" t="s">
        <v>0</v>
      </c>
    </row>
    <row r="2" spans="1:13" ht="22.5" customHeight="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>
      <c r="A3" s="50" t="s">
        <v>99</v>
      </c>
      <c r="B3" s="51"/>
      <c r="C3" s="51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3.5">
      <c r="A4" s="58" t="s">
        <v>100</v>
      </c>
      <c r="B4" s="52" t="s">
        <v>101</v>
      </c>
      <c r="C4" s="53"/>
      <c r="D4" s="54"/>
      <c r="E4" s="60" t="s">
        <v>102</v>
      </c>
      <c r="F4" s="55" t="s">
        <v>103</v>
      </c>
      <c r="G4" s="56"/>
      <c r="H4" s="56"/>
      <c r="I4" s="56"/>
      <c r="J4" s="57"/>
      <c r="K4" s="61" t="s">
        <v>104</v>
      </c>
      <c r="L4" s="61" t="s">
        <v>105</v>
      </c>
      <c r="M4" s="22"/>
    </row>
    <row r="5" spans="1:13" ht="48">
      <c r="A5" s="59"/>
      <c r="B5" s="10" t="s">
        <v>106</v>
      </c>
      <c r="C5" s="11" t="s">
        <v>107</v>
      </c>
      <c r="D5" s="11" t="s">
        <v>108</v>
      </c>
      <c r="E5" s="60"/>
      <c r="F5" s="12" t="s">
        <v>109</v>
      </c>
      <c r="G5" s="12" t="s">
        <v>110</v>
      </c>
      <c r="H5" s="12" t="s">
        <v>111</v>
      </c>
      <c r="I5" s="12" t="s">
        <v>112</v>
      </c>
      <c r="J5" s="23" t="s">
        <v>113</v>
      </c>
      <c r="K5" s="62"/>
      <c r="L5" s="62"/>
      <c r="M5" s="24"/>
    </row>
    <row r="6" spans="1:18" s="1" customFormat="1" ht="13.5">
      <c r="A6" s="13" t="s">
        <v>5</v>
      </c>
      <c r="B6" s="14">
        <f>B7+B21+B32+B41+B55+B71+B80+B93+B105</f>
        <v>22606</v>
      </c>
      <c r="C6" s="14">
        <f>C7+C21+C32+C41+C55+C71+C80+C93+C105</f>
        <v>11150</v>
      </c>
      <c r="D6" s="14">
        <f>D7+D21+D32+D41+D55+D71+D80+D93+D105</f>
        <v>11456</v>
      </c>
      <c r="E6" s="14"/>
      <c r="F6" s="15">
        <f aca="true" t="shared" si="0" ref="F6:R6">F7+F21+F32+F41+F55+F71+F80+F93+F105</f>
        <v>1287.2999999999997</v>
      </c>
      <c r="G6" s="15">
        <f t="shared" si="0"/>
        <v>280.54</v>
      </c>
      <c r="H6" s="15">
        <f t="shared" si="0"/>
        <v>336</v>
      </c>
      <c r="I6" s="15">
        <f t="shared" si="0"/>
        <v>566</v>
      </c>
      <c r="J6" s="15">
        <f t="shared" si="0"/>
        <v>-107.8</v>
      </c>
      <c r="K6" s="15">
        <f t="shared" si="0"/>
        <v>901.11</v>
      </c>
      <c r="L6" s="15">
        <f t="shared" si="0"/>
        <v>1010</v>
      </c>
      <c r="M6" s="15">
        <f t="shared" si="0"/>
        <v>0</v>
      </c>
      <c r="N6" s="15">
        <f t="shared" si="0"/>
        <v>0</v>
      </c>
      <c r="O6" s="15">
        <f t="shared" si="0"/>
        <v>386.19</v>
      </c>
      <c r="P6" s="15">
        <f t="shared" si="0"/>
        <v>12.599999999999996</v>
      </c>
      <c r="Q6" s="15">
        <f t="shared" si="0"/>
        <v>0</v>
      </c>
      <c r="R6" s="15">
        <f t="shared" si="0"/>
        <v>236</v>
      </c>
    </row>
    <row r="7" spans="1:18" s="2" customFormat="1" ht="13.5">
      <c r="A7" s="16" t="s">
        <v>6</v>
      </c>
      <c r="B7" s="17">
        <f>SUM(B8:B20)</f>
        <v>1329</v>
      </c>
      <c r="C7" s="17">
        <f>SUM(C8:C20)</f>
        <v>659</v>
      </c>
      <c r="D7" s="17">
        <f>SUM(D8:D20)</f>
        <v>670</v>
      </c>
      <c r="E7" s="17"/>
      <c r="F7" s="18">
        <f aca="true" t="shared" si="1" ref="F7:R7">SUM(F8:F20)</f>
        <v>59.55</v>
      </c>
      <c r="G7" s="18">
        <f t="shared" si="1"/>
        <v>16.060000000000002</v>
      </c>
      <c r="H7" s="18">
        <f t="shared" si="1"/>
        <v>16.81</v>
      </c>
      <c r="I7" s="18">
        <f t="shared" si="1"/>
        <v>22.38</v>
      </c>
      <c r="J7" s="18">
        <f t="shared" si="1"/>
        <v>-7.339999999999999</v>
      </c>
      <c r="K7" s="18">
        <f t="shared" si="1"/>
        <v>41.589999999999996</v>
      </c>
      <c r="L7" s="18">
        <f t="shared" si="1"/>
        <v>49.31</v>
      </c>
      <c r="M7" s="18">
        <f t="shared" si="1"/>
        <v>0</v>
      </c>
      <c r="N7" s="18">
        <f t="shared" si="1"/>
        <v>0</v>
      </c>
      <c r="O7" s="18">
        <f t="shared" si="1"/>
        <v>17.96</v>
      </c>
      <c r="P7" s="18">
        <f t="shared" si="1"/>
        <v>7.799999999999998</v>
      </c>
      <c r="Q7" s="18">
        <f t="shared" si="1"/>
        <v>0</v>
      </c>
      <c r="R7" s="18">
        <f t="shared" si="1"/>
        <v>10</v>
      </c>
    </row>
    <row r="8" spans="1:18" s="3" customFormat="1" ht="13.5">
      <c r="A8" s="19" t="s">
        <v>114</v>
      </c>
      <c r="B8" s="19">
        <f>C8+D8</f>
        <v>109</v>
      </c>
      <c r="C8" s="19">
        <v>46</v>
      </c>
      <c r="D8" s="19">
        <v>63</v>
      </c>
      <c r="E8" s="20">
        <v>2</v>
      </c>
      <c r="F8" s="21">
        <v>1.74</v>
      </c>
      <c r="G8" s="21">
        <v>0.99</v>
      </c>
      <c r="H8" s="21">
        <v>0.66</v>
      </c>
      <c r="I8" s="21"/>
      <c r="J8" s="21">
        <f>G8+H8+I8-F8</f>
        <v>-0.09000000000000008</v>
      </c>
      <c r="K8" s="21">
        <v>1.22</v>
      </c>
      <c r="L8" s="21">
        <f>K8-J8</f>
        <v>1.31</v>
      </c>
      <c r="M8" s="21"/>
      <c r="O8" s="3">
        <f>F8-K8</f>
        <v>0.52</v>
      </c>
      <c r="P8" s="3">
        <v>0.6</v>
      </c>
      <c r="R8" s="3">
        <f>ROUND(O8*P8,0)</f>
        <v>0</v>
      </c>
    </row>
    <row r="9" spans="1:18" s="3" customFormat="1" ht="24">
      <c r="A9" s="19" t="s">
        <v>8</v>
      </c>
      <c r="B9" s="19">
        <f aca="true" t="shared" si="2" ref="B9:B72">C9+D9</f>
        <v>0</v>
      </c>
      <c r="C9" s="19">
        <v>0</v>
      </c>
      <c r="D9" s="19">
        <v>0</v>
      </c>
      <c r="E9" s="20">
        <v>2</v>
      </c>
      <c r="F9" s="21">
        <v>0</v>
      </c>
      <c r="G9" s="21">
        <v>0.06</v>
      </c>
      <c r="H9" s="21">
        <v>0.03</v>
      </c>
      <c r="I9" s="21">
        <v>0</v>
      </c>
      <c r="J9" s="21">
        <v>0</v>
      </c>
      <c r="K9" s="21">
        <v>0</v>
      </c>
      <c r="L9" s="21">
        <f aca="true" t="shared" si="3" ref="L9:L72">K9-J9</f>
        <v>0</v>
      </c>
      <c r="M9" s="21" t="s">
        <v>115</v>
      </c>
      <c r="O9" s="3">
        <f aca="true" t="shared" si="4" ref="O9:O40">F9-K9</f>
        <v>0</v>
      </c>
      <c r="P9" s="3">
        <v>0.6</v>
      </c>
      <c r="R9" s="3">
        <f aca="true" t="shared" si="5" ref="R9:R40">ROUND(O9*P9,0)</f>
        <v>0</v>
      </c>
    </row>
    <row r="10" spans="1:18" s="3" customFormat="1" ht="13.5">
      <c r="A10" s="19" t="s">
        <v>9</v>
      </c>
      <c r="B10" s="19">
        <f t="shared" si="2"/>
        <v>7</v>
      </c>
      <c r="C10" s="19">
        <v>4</v>
      </c>
      <c r="D10" s="19">
        <v>3</v>
      </c>
      <c r="E10" s="20">
        <v>2</v>
      </c>
      <c r="F10" s="21">
        <v>0.11</v>
      </c>
      <c r="G10" s="21">
        <v>0.05</v>
      </c>
      <c r="H10" s="21">
        <v>0.05</v>
      </c>
      <c r="I10" s="21">
        <v>0.06</v>
      </c>
      <c r="J10" s="21">
        <f aca="true" t="shared" si="6" ref="J10:J72">G10+H10+I10-F10</f>
        <v>0.05</v>
      </c>
      <c r="K10" s="21">
        <v>0.08</v>
      </c>
      <c r="L10" s="21">
        <f t="shared" si="3"/>
        <v>0.03</v>
      </c>
      <c r="M10" s="21"/>
      <c r="O10" s="3">
        <f t="shared" si="4"/>
        <v>0.03</v>
      </c>
      <c r="P10" s="3">
        <v>0.6</v>
      </c>
      <c r="R10" s="3">
        <f t="shared" si="5"/>
        <v>0</v>
      </c>
    </row>
    <row r="11" spans="1:18" s="3" customFormat="1" ht="13.5">
      <c r="A11" s="19" t="s">
        <v>10</v>
      </c>
      <c r="B11" s="19">
        <f t="shared" si="2"/>
        <v>9</v>
      </c>
      <c r="C11" s="19">
        <v>7</v>
      </c>
      <c r="D11" s="19">
        <v>2</v>
      </c>
      <c r="E11" s="20">
        <v>2</v>
      </c>
      <c r="F11" s="21">
        <v>0.14</v>
      </c>
      <c r="G11" s="21">
        <v>0.08</v>
      </c>
      <c r="H11" s="21">
        <v>0.13</v>
      </c>
      <c r="I11" s="21">
        <v>0.31</v>
      </c>
      <c r="J11" s="21">
        <f t="shared" si="6"/>
        <v>0.38</v>
      </c>
      <c r="K11" s="21">
        <v>0</v>
      </c>
      <c r="L11" s="21">
        <v>0</v>
      </c>
      <c r="M11" s="21"/>
      <c r="O11" s="3">
        <f t="shared" si="4"/>
        <v>0.14</v>
      </c>
      <c r="P11" s="3">
        <v>0.6</v>
      </c>
      <c r="R11" s="3">
        <f t="shared" si="5"/>
        <v>0</v>
      </c>
    </row>
    <row r="12" spans="1:18" s="3" customFormat="1" ht="13.5">
      <c r="A12" s="19" t="s">
        <v>11</v>
      </c>
      <c r="B12" s="19">
        <f t="shared" si="2"/>
        <v>46</v>
      </c>
      <c r="C12" s="19">
        <v>17</v>
      </c>
      <c r="D12" s="19">
        <v>29</v>
      </c>
      <c r="E12" s="20">
        <v>2</v>
      </c>
      <c r="F12" s="21">
        <v>0.74</v>
      </c>
      <c r="G12" s="21">
        <v>0.18</v>
      </c>
      <c r="H12" s="21">
        <v>0.19</v>
      </c>
      <c r="I12" s="21">
        <v>0.27</v>
      </c>
      <c r="J12" s="21">
        <f t="shared" si="6"/>
        <v>-0.09999999999999998</v>
      </c>
      <c r="K12" s="21">
        <v>0.52</v>
      </c>
      <c r="L12" s="21">
        <f t="shared" si="3"/>
        <v>0.62</v>
      </c>
      <c r="M12" s="21"/>
      <c r="O12" s="3">
        <f t="shared" si="4"/>
        <v>0.21999999999999997</v>
      </c>
      <c r="P12" s="3">
        <v>0.6</v>
      </c>
      <c r="R12" s="3">
        <f t="shared" si="5"/>
        <v>0</v>
      </c>
    </row>
    <row r="13" spans="1:18" s="3" customFormat="1" ht="13.5">
      <c r="A13" s="19" t="s">
        <v>12</v>
      </c>
      <c r="B13" s="19">
        <f t="shared" si="2"/>
        <v>27</v>
      </c>
      <c r="C13" s="19">
        <v>12</v>
      </c>
      <c r="D13" s="19">
        <v>15</v>
      </c>
      <c r="E13" s="20">
        <v>2</v>
      </c>
      <c r="F13" s="21">
        <v>0.43</v>
      </c>
      <c r="G13" s="21">
        <v>0.09</v>
      </c>
      <c r="H13" s="21">
        <v>0.12</v>
      </c>
      <c r="I13" s="21">
        <v>0.21</v>
      </c>
      <c r="J13" s="21">
        <f t="shared" si="6"/>
        <v>-0.010000000000000009</v>
      </c>
      <c r="K13" s="21">
        <v>0.3</v>
      </c>
      <c r="L13" s="21">
        <f t="shared" si="3"/>
        <v>0.31</v>
      </c>
      <c r="M13" s="21"/>
      <c r="O13" s="3">
        <f t="shared" si="4"/>
        <v>0.13</v>
      </c>
      <c r="P13" s="3">
        <v>0.6</v>
      </c>
      <c r="R13" s="3">
        <f t="shared" si="5"/>
        <v>0</v>
      </c>
    </row>
    <row r="14" spans="1:18" s="3" customFormat="1" ht="13.5">
      <c r="A14" s="19" t="s">
        <v>14</v>
      </c>
      <c r="B14" s="19">
        <f t="shared" si="2"/>
        <v>186</v>
      </c>
      <c r="C14" s="19">
        <v>98</v>
      </c>
      <c r="D14" s="19">
        <v>88</v>
      </c>
      <c r="E14" s="20">
        <v>4</v>
      </c>
      <c r="F14" s="21">
        <v>5.95</v>
      </c>
      <c r="G14" s="21">
        <v>0.95</v>
      </c>
      <c r="H14" s="21">
        <v>1.31</v>
      </c>
      <c r="I14" s="21">
        <v>2.61</v>
      </c>
      <c r="J14" s="21">
        <f t="shared" si="6"/>
        <v>-1.080000000000001</v>
      </c>
      <c r="K14" s="21">
        <v>4.17</v>
      </c>
      <c r="L14" s="21">
        <f t="shared" si="3"/>
        <v>5.250000000000001</v>
      </c>
      <c r="M14" s="21"/>
      <c r="O14" s="3">
        <f t="shared" si="4"/>
        <v>1.7800000000000002</v>
      </c>
      <c r="P14" s="3">
        <v>0.6</v>
      </c>
      <c r="R14" s="3">
        <f t="shared" si="5"/>
        <v>1</v>
      </c>
    </row>
    <row r="15" spans="1:18" s="3" customFormat="1" ht="13.5">
      <c r="A15" s="19" t="s">
        <v>15</v>
      </c>
      <c r="B15" s="19">
        <f t="shared" si="2"/>
        <v>215</v>
      </c>
      <c r="C15" s="19">
        <v>110</v>
      </c>
      <c r="D15" s="19">
        <v>105</v>
      </c>
      <c r="E15" s="20">
        <v>6</v>
      </c>
      <c r="F15" s="21">
        <v>10.32</v>
      </c>
      <c r="G15" s="21">
        <v>1.34</v>
      </c>
      <c r="H15" s="21">
        <v>2.11</v>
      </c>
      <c r="I15" s="21">
        <v>4.81</v>
      </c>
      <c r="J15" s="21">
        <f t="shared" si="6"/>
        <v>-2.0600000000000005</v>
      </c>
      <c r="K15" s="21">
        <v>7.22</v>
      </c>
      <c r="L15" s="21">
        <f t="shared" si="3"/>
        <v>9.280000000000001</v>
      </c>
      <c r="M15" s="21"/>
      <c r="O15" s="3">
        <f t="shared" si="4"/>
        <v>3.1000000000000005</v>
      </c>
      <c r="P15" s="3">
        <v>0.6</v>
      </c>
      <c r="R15" s="3">
        <f t="shared" si="5"/>
        <v>2</v>
      </c>
    </row>
    <row r="16" spans="1:18" s="3" customFormat="1" ht="13.5">
      <c r="A16" s="19" t="s">
        <v>16</v>
      </c>
      <c r="B16" s="19">
        <f t="shared" si="2"/>
        <v>147</v>
      </c>
      <c r="C16" s="19">
        <v>90</v>
      </c>
      <c r="D16" s="19">
        <v>57</v>
      </c>
      <c r="E16" s="20">
        <v>6</v>
      </c>
      <c r="F16" s="21">
        <v>7.06</v>
      </c>
      <c r="G16" s="21">
        <v>3.98</v>
      </c>
      <c r="H16" s="21">
        <v>3.11</v>
      </c>
      <c r="I16" s="21">
        <v>1.07</v>
      </c>
      <c r="J16" s="21">
        <f t="shared" si="6"/>
        <v>1.1000000000000005</v>
      </c>
      <c r="K16" s="21">
        <v>4.94</v>
      </c>
      <c r="L16" s="21">
        <f t="shared" si="3"/>
        <v>3.84</v>
      </c>
      <c r="M16" s="21"/>
      <c r="O16" s="3">
        <f t="shared" si="4"/>
        <v>2.119999999999999</v>
      </c>
      <c r="P16" s="3">
        <v>0.6</v>
      </c>
      <c r="R16" s="3">
        <f t="shared" si="5"/>
        <v>1</v>
      </c>
    </row>
    <row r="17" spans="1:18" s="3" customFormat="1" ht="13.5">
      <c r="A17" s="19" t="s">
        <v>17</v>
      </c>
      <c r="B17" s="19">
        <f t="shared" si="2"/>
        <v>180</v>
      </c>
      <c r="C17" s="19">
        <v>86</v>
      </c>
      <c r="D17" s="19">
        <v>94</v>
      </c>
      <c r="E17" s="20">
        <v>8</v>
      </c>
      <c r="F17" s="21">
        <v>11.52</v>
      </c>
      <c r="G17" s="21">
        <v>4.29</v>
      </c>
      <c r="H17" s="21">
        <v>3.43</v>
      </c>
      <c r="I17" s="21">
        <v>1.5</v>
      </c>
      <c r="J17" s="21">
        <f t="shared" si="6"/>
        <v>-2.299999999999999</v>
      </c>
      <c r="K17" s="21">
        <v>8.06</v>
      </c>
      <c r="L17" s="21">
        <f t="shared" si="3"/>
        <v>10.36</v>
      </c>
      <c r="M17" s="21"/>
      <c r="O17" s="3">
        <f t="shared" si="4"/>
        <v>3.459999999999999</v>
      </c>
      <c r="P17" s="3">
        <v>0.6</v>
      </c>
      <c r="R17" s="3">
        <f t="shared" si="5"/>
        <v>2</v>
      </c>
    </row>
    <row r="18" spans="1:18" s="3" customFormat="1" ht="13.5">
      <c r="A18" s="19" t="s">
        <v>18</v>
      </c>
      <c r="B18" s="19">
        <f t="shared" si="2"/>
        <v>270</v>
      </c>
      <c r="C18" s="19">
        <v>138</v>
      </c>
      <c r="D18" s="19">
        <v>132</v>
      </c>
      <c r="E18" s="20">
        <v>8</v>
      </c>
      <c r="F18" s="21">
        <v>17.28</v>
      </c>
      <c r="G18" s="21">
        <v>2.43</v>
      </c>
      <c r="H18" s="21">
        <v>3.95</v>
      </c>
      <c r="I18" s="21">
        <v>9.24</v>
      </c>
      <c r="J18" s="21">
        <f t="shared" si="6"/>
        <v>-1.6600000000000001</v>
      </c>
      <c r="K18" s="21">
        <v>12.1</v>
      </c>
      <c r="L18" s="21">
        <f t="shared" si="3"/>
        <v>13.76</v>
      </c>
      <c r="M18" s="21"/>
      <c r="O18" s="3">
        <f t="shared" si="4"/>
        <v>5.1800000000000015</v>
      </c>
      <c r="P18" s="3">
        <v>0.6</v>
      </c>
      <c r="R18" s="3">
        <f t="shared" si="5"/>
        <v>3</v>
      </c>
    </row>
    <row r="19" spans="1:18" s="3" customFormat="1" ht="13.5">
      <c r="A19" s="19" t="s">
        <v>19</v>
      </c>
      <c r="B19" s="19">
        <f t="shared" si="2"/>
        <v>133</v>
      </c>
      <c r="C19" s="19">
        <v>51</v>
      </c>
      <c r="D19" s="19">
        <v>82</v>
      </c>
      <c r="E19" s="20">
        <v>4</v>
      </c>
      <c r="F19" s="21">
        <v>4.26</v>
      </c>
      <c r="G19" s="21">
        <v>0.99</v>
      </c>
      <c r="H19" s="21">
        <v>0.9</v>
      </c>
      <c r="I19" s="21">
        <v>0.8</v>
      </c>
      <c r="J19" s="21">
        <f t="shared" si="6"/>
        <v>-1.5699999999999994</v>
      </c>
      <c r="K19" s="21">
        <v>2.98</v>
      </c>
      <c r="L19" s="21">
        <f t="shared" si="3"/>
        <v>4.549999999999999</v>
      </c>
      <c r="M19" s="21"/>
      <c r="O19" s="3">
        <f t="shared" si="4"/>
        <v>1.2799999999999998</v>
      </c>
      <c r="P19" s="3">
        <v>0.6</v>
      </c>
      <c r="R19" s="3">
        <f t="shared" si="5"/>
        <v>1</v>
      </c>
    </row>
    <row r="20" spans="1:18" s="3" customFormat="1" ht="24">
      <c r="A20" s="19" t="s">
        <v>116</v>
      </c>
      <c r="B20" s="19">
        <f t="shared" si="2"/>
        <v>0</v>
      </c>
      <c r="C20" s="19">
        <v>0</v>
      </c>
      <c r="D20" s="19">
        <v>0</v>
      </c>
      <c r="E20" s="20">
        <v>4</v>
      </c>
      <c r="F20" s="21">
        <v>0</v>
      </c>
      <c r="G20" s="21">
        <v>0.63</v>
      </c>
      <c r="H20" s="21">
        <v>0.82</v>
      </c>
      <c r="I20" s="21">
        <v>1.5</v>
      </c>
      <c r="J20" s="21">
        <v>0</v>
      </c>
      <c r="K20" s="21">
        <v>0</v>
      </c>
      <c r="L20" s="21">
        <f t="shared" si="3"/>
        <v>0</v>
      </c>
      <c r="M20" s="21" t="s">
        <v>117</v>
      </c>
      <c r="O20" s="3">
        <f t="shared" si="4"/>
        <v>0</v>
      </c>
      <c r="P20" s="3">
        <v>0.6</v>
      </c>
      <c r="R20" s="3">
        <f t="shared" si="5"/>
        <v>0</v>
      </c>
    </row>
    <row r="21" spans="1:18" s="2" customFormat="1" ht="13.5">
      <c r="A21" s="16" t="s">
        <v>86</v>
      </c>
      <c r="B21" s="17">
        <f>SUM(B22:B31)</f>
        <v>4006</v>
      </c>
      <c r="C21" s="17">
        <f>SUM(C22:C31)</f>
        <v>1965</v>
      </c>
      <c r="D21" s="17">
        <f>SUM(D22:D31)</f>
        <v>2041</v>
      </c>
      <c r="E21" s="17"/>
      <c r="F21" s="18">
        <f aca="true" t="shared" si="7" ref="F21:L21">SUM(F22:F31)</f>
        <v>251.73999999999998</v>
      </c>
      <c r="G21" s="18">
        <f t="shared" si="7"/>
        <v>43.17</v>
      </c>
      <c r="H21" s="18">
        <f t="shared" si="7"/>
        <v>59.04999999999999</v>
      </c>
      <c r="I21" s="18">
        <f t="shared" si="7"/>
        <v>117.38</v>
      </c>
      <c r="J21" s="18">
        <f t="shared" si="7"/>
        <v>-32.14000000000001</v>
      </c>
      <c r="K21" s="18">
        <f t="shared" si="7"/>
        <v>176.22</v>
      </c>
      <c r="L21" s="18">
        <f t="shared" si="7"/>
        <v>208.36</v>
      </c>
      <c r="M21" s="18">
        <f aca="true" t="shared" si="8" ref="M21:R21">SUM(M22:M31)</f>
        <v>0</v>
      </c>
      <c r="N21" s="18">
        <f t="shared" si="8"/>
        <v>0</v>
      </c>
      <c r="O21" s="18">
        <f t="shared" si="8"/>
        <v>75.52000000000001</v>
      </c>
      <c r="P21" s="3">
        <v>0.6</v>
      </c>
      <c r="Q21" s="18">
        <f t="shared" si="8"/>
        <v>0</v>
      </c>
      <c r="R21" s="18">
        <f t="shared" si="8"/>
        <v>47</v>
      </c>
    </row>
    <row r="22" spans="1:18" s="3" customFormat="1" ht="13.5">
      <c r="A22" s="19" t="s">
        <v>118</v>
      </c>
      <c r="B22" s="19">
        <f t="shared" si="2"/>
        <v>290</v>
      </c>
      <c r="C22" s="19">
        <v>146</v>
      </c>
      <c r="D22" s="19">
        <v>144</v>
      </c>
      <c r="E22" s="20">
        <v>6</v>
      </c>
      <c r="F22" s="21">
        <v>13.92</v>
      </c>
      <c r="G22" s="21">
        <v>1.77</v>
      </c>
      <c r="H22" s="21">
        <v>3.63</v>
      </c>
      <c r="I22" s="21">
        <v>9.87</v>
      </c>
      <c r="J22" s="21">
        <f t="shared" si="6"/>
        <v>1.3499999999999996</v>
      </c>
      <c r="K22" s="21">
        <v>9.74</v>
      </c>
      <c r="L22" s="21">
        <f t="shared" si="3"/>
        <v>8.39</v>
      </c>
      <c r="M22" s="21"/>
      <c r="O22" s="3">
        <f t="shared" si="4"/>
        <v>4.18</v>
      </c>
      <c r="P22" s="3">
        <v>0.6</v>
      </c>
      <c r="R22" s="3">
        <f t="shared" si="5"/>
        <v>3</v>
      </c>
    </row>
    <row r="23" spans="1:18" s="3" customFormat="1" ht="13.5">
      <c r="A23" s="19" t="s">
        <v>87</v>
      </c>
      <c r="B23" s="19">
        <f t="shared" si="2"/>
        <v>146</v>
      </c>
      <c r="C23" s="19">
        <v>77</v>
      </c>
      <c r="D23" s="19">
        <v>69</v>
      </c>
      <c r="E23" s="20">
        <v>8</v>
      </c>
      <c r="F23" s="21">
        <v>9.34</v>
      </c>
      <c r="G23" s="21">
        <v>-0.31</v>
      </c>
      <c r="H23" s="21">
        <v>1.76</v>
      </c>
      <c r="I23" s="21">
        <v>8.28</v>
      </c>
      <c r="J23" s="21">
        <f t="shared" si="6"/>
        <v>0.3899999999999988</v>
      </c>
      <c r="K23" s="21">
        <v>6.54</v>
      </c>
      <c r="L23" s="21">
        <f t="shared" si="3"/>
        <v>6.150000000000001</v>
      </c>
      <c r="M23" s="21"/>
      <c r="O23" s="3">
        <f t="shared" si="4"/>
        <v>2.8</v>
      </c>
      <c r="P23" s="3">
        <v>0.6</v>
      </c>
      <c r="R23" s="3">
        <f t="shared" si="5"/>
        <v>2</v>
      </c>
    </row>
    <row r="24" spans="1:18" s="3" customFormat="1" ht="13.5">
      <c r="A24" s="19" t="s">
        <v>88</v>
      </c>
      <c r="B24" s="19">
        <f t="shared" si="2"/>
        <v>530</v>
      </c>
      <c r="C24" s="19">
        <v>208</v>
      </c>
      <c r="D24" s="19">
        <v>322</v>
      </c>
      <c r="E24" s="20">
        <v>8</v>
      </c>
      <c r="F24" s="21">
        <v>33.92</v>
      </c>
      <c r="G24" s="21">
        <v>5.18</v>
      </c>
      <c r="H24" s="21">
        <v>6.97</v>
      </c>
      <c r="I24" s="21">
        <v>13.58</v>
      </c>
      <c r="J24" s="21">
        <f t="shared" si="6"/>
        <v>-8.190000000000005</v>
      </c>
      <c r="K24" s="21">
        <v>23.74</v>
      </c>
      <c r="L24" s="21">
        <f t="shared" si="3"/>
        <v>31.930000000000003</v>
      </c>
      <c r="M24" s="21"/>
      <c r="O24" s="3">
        <f t="shared" si="4"/>
        <v>10.180000000000003</v>
      </c>
      <c r="P24" s="3">
        <v>0.6</v>
      </c>
      <c r="R24" s="3">
        <f t="shared" si="5"/>
        <v>6</v>
      </c>
    </row>
    <row r="25" spans="1:18" s="3" customFormat="1" ht="13.5">
      <c r="A25" s="19" t="s">
        <v>89</v>
      </c>
      <c r="B25" s="19">
        <f t="shared" si="2"/>
        <v>300</v>
      </c>
      <c r="C25" s="19">
        <v>165</v>
      </c>
      <c r="D25" s="19">
        <v>135</v>
      </c>
      <c r="E25" s="20">
        <v>8</v>
      </c>
      <c r="F25" s="21">
        <v>19.2</v>
      </c>
      <c r="G25" s="21">
        <v>4.22</v>
      </c>
      <c r="H25" s="21">
        <v>5.31</v>
      </c>
      <c r="I25" s="21">
        <v>9.55</v>
      </c>
      <c r="J25" s="21">
        <f t="shared" si="6"/>
        <v>-0.120000000000001</v>
      </c>
      <c r="K25" s="21">
        <v>13.44</v>
      </c>
      <c r="L25" s="21">
        <f t="shared" si="3"/>
        <v>13.56</v>
      </c>
      <c r="M25" s="21"/>
      <c r="O25" s="3">
        <f t="shared" si="4"/>
        <v>5.76</v>
      </c>
      <c r="P25" s="3">
        <v>0.6</v>
      </c>
      <c r="R25" s="3">
        <f t="shared" si="5"/>
        <v>3</v>
      </c>
    </row>
    <row r="26" spans="1:18" s="3" customFormat="1" ht="13.5">
      <c r="A26" s="19" t="s">
        <v>90</v>
      </c>
      <c r="B26" s="19">
        <f t="shared" si="2"/>
        <v>363</v>
      </c>
      <c r="C26" s="19">
        <v>178</v>
      </c>
      <c r="D26" s="19">
        <v>185</v>
      </c>
      <c r="E26" s="20">
        <v>8</v>
      </c>
      <c r="F26" s="21">
        <v>23.23</v>
      </c>
      <c r="G26" s="21">
        <v>0.13</v>
      </c>
      <c r="H26" s="21">
        <v>4.25</v>
      </c>
      <c r="I26" s="21">
        <v>17.38</v>
      </c>
      <c r="J26" s="21">
        <f t="shared" si="6"/>
        <v>-1.4700000000000024</v>
      </c>
      <c r="K26" s="21">
        <v>16.26</v>
      </c>
      <c r="L26" s="21">
        <f t="shared" si="3"/>
        <v>17.730000000000004</v>
      </c>
      <c r="M26" s="21"/>
      <c r="O26" s="3">
        <f t="shared" si="4"/>
        <v>6.969999999999999</v>
      </c>
      <c r="P26" s="3">
        <v>0.6</v>
      </c>
      <c r="R26" s="3">
        <f t="shared" si="5"/>
        <v>4</v>
      </c>
    </row>
    <row r="27" spans="1:18" s="3" customFormat="1" ht="13.5">
      <c r="A27" s="19" t="s">
        <v>91</v>
      </c>
      <c r="B27" s="19">
        <f t="shared" si="2"/>
        <v>481</v>
      </c>
      <c r="C27" s="19">
        <v>222</v>
      </c>
      <c r="D27" s="19">
        <v>259</v>
      </c>
      <c r="E27" s="20">
        <v>8</v>
      </c>
      <c r="F27" s="21">
        <v>30.78</v>
      </c>
      <c r="G27" s="21">
        <v>11.39</v>
      </c>
      <c r="H27" s="21">
        <v>9.31</v>
      </c>
      <c r="I27" s="21">
        <v>4.78</v>
      </c>
      <c r="J27" s="21">
        <f t="shared" si="6"/>
        <v>-5.299999999999997</v>
      </c>
      <c r="K27" s="21">
        <v>21.55</v>
      </c>
      <c r="L27" s="21">
        <f t="shared" si="3"/>
        <v>26.849999999999998</v>
      </c>
      <c r="M27" s="21"/>
      <c r="O27" s="3">
        <f t="shared" si="4"/>
        <v>9.23</v>
      </c>
      <c r="P27" s="3">
        <v>0.6</v>
      </c>
      <c r="R27" s="3">
        <f t="shared" si="5"/>
        <v>6</v>
      </c>
    </row>
    <row r="28" spans="1:18" s="3" customFormat="1" ht="13.5">
      <c r="A28" s="19" t="s">
        <v>92</v>
      </c>
      <c r="B28" s="19">
        <f t="shared" si="2"/>
        <v>309</v>
      </c>
      <c r="C28" s="19">
        <v>150</v>
      </c>
      <c r="D28" s="19">
        <v>159</v>
      </c>
      <c r="E28" s="20">
        <v>8</v>
      </c>
      <c r="F28" s="21">
        <v>19.78</v>
      </c>
      <c r="G28" s="21">
        <v>5.63</v>
      </c>
      <c r="H28" s="21">
        <v>5.73</v>
      </c>
      <c r="I28" s="21">
        <v>7.08</v>
      </c>
      <c r="J28" s="21">
        <f t="shared" si="6"/>
        <v>-1.3400000000000034</v>
      </c>
      <c r="K28" s="21">
        <v>13.85</v>
      </c>
      <c r="L28" s="21">
        <f t="shared" si="3"/>
        <v>15.190000000000003</v>
      </c>
      <c r="M28" s="21"/>
      <c r="O28" s="3">
        <f t="shared" si="4"/>
        <v>5.9300000000000015</v>
      </c>
      <c r="P28" s="3">
        <v>0.6</v>
      </c>
      <c r="R28" s="3">
        <f t="shared" si="5"/>
        <v>4</v>
      </c>
    </row>
    <row r="29" spans="1:18" s="3" customFormat="1" ht="13.5">
      <c r="A29" s="19" t="s">
        <v>93</v>
      </c>
      <c r="B29" s="19">
        <f t="shared" si="2"/>
        <v>227</v>
      </c>
      <c r="C29" s="19">
        <v>105</v>
      </c>
      <c r="D29" s="19">
        <v>122</v>
      </c>
      <c r="E29" s="20">
        <v>8</v>
      </c>
      <c r="F29" s="21">
        <v>14.53</v>
      </c>
      <c r="G29" s="21">
        <v>1.09</v>
      </c>
      <c r="H29" s="21">
        <v>2.08</v>
      </c>
      <c r="I29" s="21">
        <v>5.41</v>
      </c>
      <c r="J29" s="21">
        <f t="shared" si="6"/>
        <v>-5.949999999999999</v>
      </c>
      <c r="K29" s="21">
        <v>10.17</v>
      </c>
      <c r="L29" s="21">
        <f t="shared" si="3"/>
        <v>16.119999999999997</v>
      </c>
      <c r="M29" s="21"/>
      <c r="O29" s="3">
        <f t="shared" si="4"/>
        <v>4.359999999999999</v>
      </c>
      <c r="P29" s="3">
        <v>0.6</v>
      </c>
      <c r="R29" s="3">
        <f t="shared" si="5"/>
        <v>3</v>
      </c>
    </row>
    <row r="30" spans="1:18" s="3" customFormat="1" ht="13.5">
      <c r="A30" s="19" t="s">
        <v>94</v>
      </c>
      <c r="B30" s="19">
        <f t="shared" si="2"/>
        <v>878</v>
      </c>
      <c r="C30" s="19">
        <v>492</v>
      </c>
      <c r="D30" s="19">
        <v>386</v>
      </c>
      <c r="E30" s="20">
        <v>8</v>
      </c>
      <c r="F30" s="21">
        <v>56.19</v>
      </c>
      <c r="G30" s="21">
        <v>10.87</v>
      </c>
      <c r="H30" s="21">
        <v>13.91</v>
      </c>
      <c r="I30" s="21">
        <v>25.53</v>
      </c>
      <c r="J30" s="21">
        <f t="shared" si="6"/>
        <v>-5.8799999999999955</v>
      </c>
      <c r="K30" s="21">
        <v>39.33</v>
      </c>
      <c r="L30" s="21">
        <f t="shared" si="3"/>
        <v>45.209999999999994</v>
      </c>
      <c r="M30" s="21"/>
      <c r="O30" s="3">
        <f t="shared" si="4"/>
        <v>16.86</v>
      </c>
      <c r="P30" s="3">
        <v>0.6</v>
      </c>
      <c r="R30" s="3">
        <f t="shared" si="5"/>
        <v>10</v>
      </c>
    </row>
    <row r="31" spans="1:18" s="3" customFormat="1" ht="13.5">
      <c r="A31" s="19" t="s">
        <v>95</v>
      </c>
      <c r="B31" s="19">
        <f t="shared" si="2"/>
        <v>482</v>
      </c>
      <c r="C31" s="19">
        <v>222</v>
      </c>
      <c r="D31" s="19">
        <v>260</v>
      </c>
      <c r="E31" s="20">
        <v>8</v>
      </c>
      <c r="F31" s="21">
        <v>30.85</v>
      </c>
      <c r="G31" s="21">
        <v>3.2</v>
      </c>
      <c r="H31" s="21">
        <v>6.1</v>
      </c>
      <c r="I31" s="21">
        <v>15.92</v>
      </c>
      <c r="J31" s="21">
        <f t="shared" si="6"/>
        <v>-5.630000000000003</v>
      </c>
      <c r="K31" s="21">
        <v>21.6</v>
      </c>
      <c r="L31" s="21">
        <f t="shared" si="3"/>
        <v>27.230000000000004</v>
      </c>
      <c r="M31" s="21"/>
      <c r="O31" s="3">
        <f t="shared" si="4"/>
        <v>9.25</v>
      </c>
      <c r="P31" s="3">
        <v>0.6</v>
      </c>
      <c r="R31" s="3">
        <f t="shared" si="5"/>
        <v>6</v>
      </c>
    </row>
    <row r="32" spans="1:18" s="2" customFormat="1" ht="13.5">
      <c r="A32" s="16" t="s">
        <v>20</v>
      </c>
      <c r="B32" s="17">
        <f>SUM(B33:B40)</f>
        <v>2324</v>
      </c>
      <c r="C32" s="17">
        <f>SUM(C33:C40)</f>
        <v>1217</v>
      </c>
      <c r="D32" s="17">
        <f>SUM(D33:D40)</f>
        <v>1107</v>
      </c>
      <c r="E32" s="17"/>
      <c r="F32" s="18">
        <f aca="true" t="shared" si="9" ref="F32:L32">SUM(F33:F40)</f>
        <v>131.97</v>
      </c>
      <c r="G32" s="18">
        <f t="shared" si="9"/>
        <v>16.44</v>
      </c>
      <c r="H32" s="18">
        <f t="shared" si="9"/>
        <v>24.029999999999998</v>
      </c>
      <c r="I32" s="18">
        <f t="shared" si="9"/>
        <v>52.019999999999996</v>
      </c>
      <c r="J32" s="18">
        <f t="shared" si="9"/>
        <v>-39.47999999999999</v>
      </c>
      <c r="K32" s="18">
        <f t="shared" si="9"/>
        <v>92.37</v>
      </c>
      <c r="L32" s="18">
        <f t="shared" si="9"/>
        <v>131.85</v>
      </c>
      <c r="M32" s="18">
        <f aca="true" t="shared" si="10" ref="M32:R32">SUM(M33:M40)</f>
        <v>0</v>
      </c>
      <c r="N32" s="18">
        <f t="shared" si="10"/>
        <v>0</v>
      </c>
      <c r="O32" s="18">
        <f t="shared" si="10"/>
        <v>39.6</v>
      </c>
      <c r="P32" s="3">
        <v>0.6</v>
      </c>
      <c r="Q32" s="18">
        <f t="shared" si="10"/>
        <v>0</v>
      </c>
      <c r="R32" s="18">
        <f t="shared" si="10"/>
        <v>23</v>
      </c>
    </row>
    <row r="33" spans="1:18" s="3" customFormat="1" ht="13.5">
      <c r="A33" s="19" t="s">
        <v>119</v>
      </c>
      <c r="B33" s="19">
        <f t="shared" si="2"/>
        <v>205</v>
      </c>
      <c r="C33" s="19">
        <v>88</v>
      </c>
      <c r="D33" s="19">
        <v>117</v>
      </c>
      <c r="E33" s="20">
        <v>6</v>
      </c>
      <c r="F33" s="21">
        <v>9.84</v>
      </c>
      <c r="G33" s="21">
        <v>-0.24</v>
      </c>
      <c r="H33" s="21">
        <v>1.52</v>
      </c>
      <c r="I33" s="21">
        <v>7.08</v>
      </c>
      <c r="J33" s="21">
        <f t="shared" si="6"/>
        <v>-1.4800000000000004</v>
      </c>
      <c r="K33" s="21">
        <v>6.89</v>
      </c>
      <c r="L33" s="21">
        <f t="shared" si="3"/>
        <v>8.370000000000001</v>
      </c>
      <c r="M33" s="21"/>
      <c r="O33" s="3">
        <f t="shared" si="4"/>
        <v>2.95</v>
      </c>
      <c r="P33" s="3">
        <v>0.6</v>
      </c>
      <c r="R33" s="3">
        <f t="shared" si="5"/>
        <v>2</v>
      </c>
    </row>
    <row r="34" spans="1:18" s="3" customFormat="1" ht="13.5">
      <c r="A34" s="19" t="s">
        <v>21</v>
      </c>
      <c r="B34" s="19">
        <f t="shared" si="2"/>
        <v>147</v>
      </c>
      <c r="C34" s="19">
        <v>69</v>
      </c>
      <c r="D34" s="19">
        <v>78</v>
      </c>
      <c r="E34" s="20">
        <v>6</v>
      </c>
      <c r="F34" s="21">
        <v>7.06</v>
      </c>
      <c r="G34" s="21">
        <v>0.62</v>
      </c>
      <c r="H34" s="21">
        <v>1.48</v>
      </c>
      <c r="I34" s="21">
        <v>4.34</v>
      </c>
      <c r="J34" s="21">
        <f t="shared" si="6"/>
        <v>-0.6200000000000001</v>
      </c>
      <c r="K34" s="21">
        <v>4.94</v>
      </c>
      <c r="L34" s="21">
        <f t="shared" si="3"/>
        <v>5.5600000000000005</v>
      </c>
      <c r="M34" s="21"/>
      <c r="O34" s="3">
        <f t="shared" si="4"/>
        <v>2.119999999999999</v>
      </c>
      <c r="P34" s="3">
        <v>0.6</v>
      </c>
      <c r="R34" s="3">
        <f t="shared" si="5"/>
        <v>1</v>
      </c>
    </row>
    <row r="35" spans="1:18" s="3" customFormat="1" ht="13.5">
      <c r="A35" s="19" t="s">
        <v>22</v>
      </c>
      <c r="B35" s="19">
        <f t="shared" si="2"/>
        <v>154</v>
      </c>
      <c r="C35" s="19">
        <v>69</v>
      </c>
      <c r="D35" s="19">
        <v>85</v>
      </c>
      <c r="E35" s="20">
        <v>6</v>
      </c>
      <c r="F35" s="21">
        <v>7.39</v>
      </c>
      <c r="G35" s="21">
        <v>4.22</v>
      </c>
      <c r="H35" s="21">
        <v>2.87</v>
      </c>
      <c r="I35" s="21">
        <v>0</v>
      </c>
      <c r="J35" s="21">
        <f t="shared" si="6"/>
        <v>-0.2999999999999998</v>
      </c>
      <c r="K35" s="21">
        <v>5.17</v>
      </c>
      <c r="L35" s="21">
        <f t="shared" si="3"/>
        <v>5.47</v>
      </c>
      <c r="M35" s="21"/>
      <c r="O35" s="3">
        <f t="shared" si="4"/>
        <v>2.2199999999999998</v>
      </c>
      <c r="P35" s="3">
        <v>0.6</v>
      </c>
      <c r="R35" s="3">
        <f t="shared" si="5"/>
        <v>1</v>
      </c>
    </row>
    <row r="36" spans="1:18" s="3" customFormat="1" ht="13.5">
      <c r="A36" s="19" t="s">
        <v>23</v>
      </c>
      <c r="B36" s="19">
        <f t="shared" si="2"/>
        <v>238</v>
      </c>
      <c r="C36" s="19">
        <v>95</v>
      </c>
      <c r="D36" s="19">
        <v>143</v>
      </c>
      <c r="E36" s="20">
        <v>6</v>
      </c>
      <c r="F36" s="21">
        <v>11.42</v>
      </c>
      <c r="G36" s="21">
        <v>2.49</v>
      </c>
      <c r="H36" s="21">
        <v>2.48</v>
      </c>
      <c r="I36" s="21">
        <v>2.91</v>
      </c>
      <c r="J36" s="21">
        <f t="shared" si="6"/>
        <v>-3.539999999999999</v>
      </c>
      <c r="K36" s="21">
        <v>7.99</v>
      </c>
      <c r="L36" s="21">
        <f t="shared" si="3"/>
        <v>11.53</v>
      </c>
      <c r="M36" s="21"/>
      <c r="O36" s="3">
        <f t="shared" si="4"/>
        <v>3.4299999999999997</v>
      </c>
      <c r="P36" s="3">
        <v>0.6</v>
      </c>
      <c r="R36" s="3">
        <f t="shared" si="5"/>
        <v>2</v>
      </c>
    </row>
    <row r="37" spans="1:18" s="3" customFormat="1" ht="13.5">
      <c r="A37" s="19" t="s">
        <v>24</v>
      </c>
      <c r="B37" s="19">
        <f t="shared" si="2"/>
        <v>267</v>
      </c>
      <c r="C37" s="19">
        <v>110</v>
      </c>
      <c r="D37" s="19">
        <v>157</v>
      </c>
      <c r="E37" s="20">
        <v>6</v>
      </c>
      <c r="F37" s="21">
        <v>12.82</v>
      </c>
      <c r="G37" s="21">
        <v>2.92</v>
      </c>
      <c r="H37" s="21">
        <v>3.58</v>
      </c>
      <c r="I37" s="21">
        <v>6.18</v>
      </c>
      <c r="J37" s="21">
        <f t="shared" si="6"/>
        <v>-0.14000000000000057</v>
      </c>
      <c r="K37" s="21">
        <v>8.97</v>
      </c>
      <c r="L37" s="21">
        <f t="shared" si="3"/>
        <v>9.110000000000001</v>
      </c>
      <c r="M37" s="21"/>
      <c r="O37" s="3">
        <f t="shared" si="4"/>
        <v>3.8499999999999996</v>
      </c>
      <c r="P37" s="3">
        <v>0.6</v>
      </c>
      <c r="R37" s="3">
        <f t="shared" si="5"/>
        <v>2</v>
      </c>
    </row>
    <row r="38" spans="1:18" s="3" customFormat="1" ht="13.5">
      <c r="A38" s="19" t="s">
        <v>25</v>
      </c>
      <c r="B38" s="19">
        <f t="shared" si="2"/>
        <v>1276</v>
      </c>
      <c r="C38" s="19">
        <v>772</v>
      </c>
      <c r="D38" s="19">
        <v>504</v>
      </c>
      <c r="E38" s="20">
        <v>8</v>
      </c>
      <c r="F38" s="21">
        <v>81.66</v>
      </c>
      <c r="G38" s="21">
        <v>6.21</v>
      </c>
      <c r="H38" s="21">
        <v>11.71</v>
      </c>
      <c r="I38" s="21">
        <v>30.34</v>
      </c>
      <c r="J38" s="21">
        <f t="shared" si="6"/>
        <v>-33.39999999999999</v>
      </c>
      <c r="K38" s="21">
        <v>57.16</v>
      </c>
      <c r="L38" s="21">
        <f t="shared" si="3"/>
        <v>90.55999999999999</v>
      </c>
      <c r="M38" s="21"/>
      <c r="O38" s="3">
        <f t="shared" si="4"/>
        <v>24.5</v>
      </c>
      <c r="P38" s="3">
        <v>0.6</v>
      </c>
      <c r="R38" s="3">
        <f t="shared" si="5"/>
        <v>15</v>
      </c>
    </row>
    <row r="39" spans="1:18" s="3" customFormat="1" ht="13.5">
      <c r="A39" s="19" t="s">
        <v>26</v>
      </c>
      <c r="B39" s="19">
        <f t="shared" si="2"/>
        <v>30</v>
      </c>
      <c r="C39" s="19">
        <v>11</v>
      </c>
      <c r="D39" s="19">
        <v>19</v>
      </c>
      <c r="E39" s="20">
        <v>6</v>
      </c>
      <c r="F39" s="21">
        <v>1.44</v>
      </c>
      <c r="G39" s="21">
        <v>-0.06</v>
      </c>
      <c r="H39" s="21">
        <v>0.24</v>
      </c>
      <c r="I39" s="21">
        <v>1.17</v>
      </c>
      <c r="J39" s="21">
        <f t="shared" si="6"/>
        <v>-0.09000000000000008</v>
      </c>
      <c r="K39" s="21">
        <v>1.01</v>
      </c>
      <c r="L39" s="21">
        <f t="shared" si="3"/>
        <v>1.1</v>
      </c>
      <c r="M39" s="21"/>
      <c r="O39" s="3">
        <f t="shared" si="4"/>
        <v>0.42999999999999994</v>
      </c>
      <c r="P39" s="3">
        <v>0.6</v>
      </c>
      <c r="R39" s="3">
        <f t="shared" si="5"/>
        <v>0</v>
      </c>
    </row>
    <row r="40" spans="1:18" s="3" customFormat="1" ht="13.5">
      <c r="A40" s="19" t="s">
        <v>27</v>
      </c>
      <c r="B40" s="19">
        <f t="shared" si="2"/>
        <v>7</v>
      </c>
      <c r="C40" s="19">
        <v>3</v>
      </c>
      <c r="D40" s="19">
        <v>4</v>
      </c>
      <c r="E40" s="20">
        <v>6</v>
      </c>
      <c r="F40" s="21">
        <v>0.34</v>
      </c>
      <c r="G40" s="21">
        <v>0.28</v>
      </c>
      <c r="H40" s="21">
        <v>0.15</v>
      </c>
      <c r="I40" s="21">
        <v>0</v>
      </c>
      <c r="J40" s="21">
        <f t="shared" si="6"/>
        <v>0.09000000000000002</v>
      </c>
      <c r="K40" s="21">
        <v>0.24</v>
      </c>
      <c r="L40" s="21">
        <f t="shared" si="3"/>
        <v>0.14999999999999997</v>
      </c>
      <c r="M40" s="21"/>
      <c r="O40" s="3">
        <f t="shared" si="4"/>
        <v>0.10000000000000003</v>
      </c>
      <c r="P40" s="3">
        <v>0.6</v>
      </c>
      <c r="R40" s="3">
        <f t="shared" si="5"/>
        <v>0</v>
      </c>
    </row>
    <row r="41" spans="1:18" s="2" customFormat="1" ht="13.5">
      <c r="A41" s="16" t="s">
        <v>40</v>
      </c>
      <c r="B41" s="17">
        <f>SUM(B42:B54)</f>
        <v>2790</v>
      </c>
      <c r="C41" s="17">
        <f>SUM(C42:C54)</f>
        <v>1269</v>
      </c>
      <c r="D41" s="17">
        <f>SUM(D42:D54)</f>
        <v>1521</v>
      </c>
      <c r="E41" s="17"/>
      <c r="F41" s="18">
        <f aca="true" t="shared" si="11" ref="F41:L41">SUM(F42:F54)</f>
        <v>116.16</v>
      </c>
      <c r="G41" s="18">
        <f t="shared" si="11"/>
        <v>30.78</v>
      </c>
      <c r="H41" s="18">
        <f t="shared" si="11"/>
        <v>31.62</v>
      </c>
      <c r="I41" s="18">
        <f t="shared" si="11"/>
        <v>39.74</v>
      </c>
      <c r="J41" s="18">
        <f t="shared" si="11"/>
        <v>-14.019999999999994</v>
      </c>
      <c r="K41" s="18">
        <f t="shared" si="11"/>
        <v>81.33000000000001</v>
      </c>
      <c r="L41" s="18">
        <f t="shared" si="11"/>
        <v>95.35000000000001</v>
      </c>
      <c r="M41" s="18">
        <f aca="true" t="shared" si="12" ref="M41:R41">SUM(M42:M54)</f>
        <v>0</v>
      </c>
      <c r="N41" s="18">
        <f t="shared" si="12"/>
        <v>0</v>
      </c>
      <c r="O41" s="18">
        <f t="shared" si="12"/>
        <v>34.830000000000005</v>
      </c>
      <c r="P41" s="3">
        <v>0.6</v>
      </c>
      <c r="Q41" s="18">
        <f t="shared" si="12"/>
        <v>0</v>
      </c>
      <c r="R41" s="18">
        <f t="shared" si="12"/>
        <v>21</v>
      </c>
    </row>
    <row r="42" spans="1:18" s="3" customFormat="1" ht="13.5">
      <c r="A42" s="19" t="s">
        <v>120</v>
      </c>
      <c r="B42" s="19">
        <f t="shared" si="2"/>
        <v>84</v>
      </c>
      <c r="C42" s="19">
        <v>35</v>
      </c>
      <c r="D42" s="19">
        <v>49</v>
      </c>
      <c r="E42" s="20">
        <v>2</v>
      </c>
      <c r="F42" s="21">
        <v>1.34</v>
      </c>
      <c r="G42" s="21">
        <v>-0.2</v>
      </c>
      <c r="H42" s="21">
        <v>0.15</v>
      </c>
      <c r="I42" s="21">
        <v>1.21</v>
      </c>
      <c r="J42" s="21">
        <f t="shared" si="6"/>
        <v>-0.18000000000000016</v>
      </c>
      <c r="K42" s="21">
        <v>0.94</v>
      </c>
      <c r="L42" s="21">
        <f t="shared" si="3"/>
        <v>1.12</v>
      </c>
      <c r="M42" s="21"/>
      <c r="O42" s="3">
        <f aca="true" t="shared" si="13" ref="O42:O72">F42-K42</f>
        <v>0.40000000000000013</v>
      </c>
      <c r="P42" s="3">
        <v>0.6</v>
      </c>
      <c r="R42" s="3">
        <f aca="true" t="shared" si="14" ref="R42:R72">ROUND(O42*P42,0)</f>
        <v>0</v>
      </c>
    </row>
    <row r="43" spans="1:18" s="3" customFormat="1" ht="13.5">
      <c r="A43" s="19" t="s">
        <v>41</v>
      </c>
      <c r="B43" s="19">
        <f t="shared" si="2"/>
        <v>40</v>
      </c>
      <c r="C43" s="19">
        <v>13</v>
      </c>
      <c r="D43" s="19">
        <v>27</v>
      </c>
      <c r="E43" s="20">
        <v>2</v>
      </c>
      <c r="F43" s="21">
        <v>0.64</v>
      </c>
      <c r="G43" s="21">
        <v>0.08</v>
      </c>
      <c r="H43" s="21">
        <v>0.11</v>
      </c>
      <c r="I43" s="21">
        <v>0.23</v>
      </c>
      <c r="J43" s="21">
        <f t="shared" si="6"/>
        <v>-0.21999999999999997</v>
      </c>
      <c r="K43" s="21">
        <v>0.45</v>
      </c>
      <c r="L43" s="21">
        <f t="shared" si="3"/>
        <v>0.6699999999999999</v>
      </c>
      <c r="M43" s="21"/>
      <c r="O43" s="3">
        <f t="shared" si="13"/>
        <v>0.19</v>
      </c>
      <c r="P43" s="3">
        <v>0.6</v>
      </c>
      <c r="R43" s="3">
        <f t="shared" si="14"/>
        <v>0</v>
      </c>
    </row>
    <row r="44" spans="1:18" s="3" customFormat="1" ht="13.5">
      <c r="A44" s="19" t="s">
        <v>42</v>
      </c>
      <c r="B44" s="19">
        <f t="shared" si="2"/>
        <v>33</v>
      </c>
      <c r="C44" s="19">
        <v>14</v>
      </c>
      <c r="D44" s="19">
        <v>19</v>
      </c>
      <c r="E44" s="20">
        <v>2</v>
      </c>
      <c r="F44" s="21">
        <v>0.53</v>
      </c>
      <c r="G44" s="21">
        <v>-0.12</v>
      </c>
      <c r="H44" s="21">
        <v>0.04</v>
      </c>
      <c r="I44" s="21">
        <v>0.53</v>
      </c>
      <c r="J44" s="21">
        <f t="shared" si="6"/>
        <v>-0.07999999999999996</v>
      </c>
      <c r="K44" s="21">
        <v>0.37</v>
      </c>
      <c r="L44" s="21">
        <f t="shared" si="3"/>
        <v>0.44999999999999996</v>
      </c>
      <c r="M44" s="21"/>
      <c r="O44" s="3">
        <f t="shared" si="13"/>
        <v>0.16000000000000003</v>
      </c>
      <c r="P44" s="3">
        <v>0.6</v>
      </c>
      <c r="R44" s="3">
        <f t="shared" si="14"/>
        <v>0</v>
      </c>
    </row>
    <row r="45" spans="1:18" s="3" customFormat="1" ht="13.5">
      <c r="A45" s="19" t="s">
        <v>43</v>
      </c>
      <c r="B45" s="19">
        <f t="shared" si="2"/>
        <v>63</v>
      </c>
      <c r="C45" s="19">
        <v>28</v>
      </c>
      <c r="D45" s="19">
        <v>35</v>
      </c>
      <c r="E45" s="20">
        <v>2</v>
      </c>
      <c r="F45" s="21">
        <v>1.01</v>
      </c>
      <c r="G45" s="21">
        <v>0.15</v>
      </c>
      <c r="H45" s="21">
        <v>0.23</v>
      </c>
      <c r="I45" s="21">
        <v>0.49</v>
      </c>
      <c r="J45" s="21">
        <f t="shared" si="6"/>
        <v>-0.14</v>
      </c>
      <c r="K45" s="21">
        <v>0.71</v>
      </c>
      <c r="L45" s="21">
        <f t="shared" si="3"/>
        <v>0.85</v>
      </c>
      <c r="M45" s="21"/>
      <c r="O45" s="3">
        <f t="shared" si="13"/>
        <v>0.30000000000000004</v>
      </c>
      <c r="P45" s="3">
        <v>0.6</v>
      </c>
      <c r="R45" s="3">
        <f t="shared" si="14"/>
        <v>0</v>
      </c>
    </row>
    <row r="46" spans="1:18" s="3" customFormat="1" ht="13.5">
      <c r="A46" s="19" t="s">
        <v>44</v>
      </c>
      <c r="B46" s="19">
        <f t="shared" si="2"/>
        <v>199</v>
      </c>
      <c r="C46" s="19">
        <v>90</v>
      </c>
      <c r="D46" s="19">
        <v>109</v>
      </c>
      <c r="E46" s="20">
        <v>2</v>
      </c>
      <c r="F46" s="21">
        <v>3.18</v>
      </c>
      <c r="G46" s="21">
        <v>-0.18</v>
      </c>
      <c r="H46" s="21">
        <v>0.48</v>
      </c>
      <c r="I46" s="21">
        <v>2.55</v>
      </c>
      <c r="J46" s="21">
        <f t="shared" si="6"/>
        <v>-0.3300000000000005</v>
      </c>
      <c r="K46" s="21">
        <v>2.23</v>
      </c>
      <c r="L46" s="21">
        <f t="shared" si="3"/>
        <v>2.5600000000000005</v>
      </c>
      <c r="M46" s="21"/>
      <c r="O46" s="3">
        <f t="shared" si="13"/>
        <v>0.9500000000000002</v>
      </c>
      <c r="P46" s="3">
        <v>0.6</v>
      </c>
      <c r="R46" s="3">
        <f t="shared" si="14"/>
        <v>1</v>
      </c>
    </row>
    <row r="47" spans="1:18" s="3" customFormat="1" ht="13.5">
      <c r="A47" s="19" t="s">
        <v>45</v>
      </c>
      <c r="B47" s="19">
        <f t="shared" si="2"/>
        <v>378</v>
      </c>
      <c r="C47" s="19">
        <v>174</v>
      </c>
      <c r="D47" s="19">
        <v>204</v>
      </c>
      <c r="E47" s="20">
        <v>2</v>
      </c>
      <c r="F47" s="21">
        <v>6.05</v>
      </c>
      <c r="G47" s="21">
        <v>-0.26</v>
      </c>
      <c r="H47" s="21">
        <v>0.81</v>
      </c>
      <c r="I47" s="21">
        <v>4.16</v>
      </c>
      <c r="J47" s="21">
        <f t="shared" si="6"/>
        <v>-1.3399999999999999</v>
      </c>
      <c r="K47" s="21">
        <v>4.24</v>
      </c>
      <c r="L47" s="21">
        <f t="shared" si="3"/>
        <v>5.58</v>
      </c>
      <c r="M47" s="21"/>
      <c r="O47" s="3">
        <f t="shared" si="13"/>
        <v>1.8099999999999996</v>
      </c>
      <c r="P47" s="3">
        <v>0.6</v>
      </c>
      <c r="R47" s="3">
        <f t="shared" si="14"/>
        <v>1</v>
      </c>
    </row>
    <row r="48" spans="1:18" s="3" customFormat="1" ht="13.5">
      <c r="A48" s="19" t="s">
        <v>46</v>
      </c>
      <c r="B48" s="19">
        <f t="shared" si="2"/>
        <v>191</v>
      </c>
      <c r="C48" s="19">
        <v>66</v>
      </c>
      <c r="D48" s="19">
        <v>125</v>
      </c>
      <c r="E48" s="20">
        <v>2</v>
      </c>
      <c r="F48" s="21">
        <v>3.06</v>
      </c>
      <c r="G48" s="21">
        <v>-0.1</v>
      </c>
      <c r="H48" s="21">
        <v>0.32</v>
      </c>
      <c r="I48" s="21">
        <v>1.64</v>
      </c>
      <c r="J48" s="21">
        <f t="shared" si="6"/>
        <v>-1.2000000000000002</v>
      </c>
      <c r="K48" s="21">
        <v>2.14</v>
      </c>
      <c r="L48" s="21">
        <f t="shared" si="3"/>
        <v>3.3400000000000003</v>
      </c>
      <c r="M48" s="21"/>
      <c r="O48" s="3">
        <f t="shared" si="13"/>
        <v>0.9199999999999999</v>
      </c>
      <c r="P48" s="3">
        <v>0.6</v>
      </c>
      <c r="R48" s="3">
        <f t="shared" si="14"/>
        <v>1</v>
      </c>
    </row>
    <row r="49" spans="1:18" s="3" customFormat="1" ht="13.5">
      <c r="A49" s="19" t="s">
        <v>47</v>
      </c>
      <c r="B49" s="19">
        <f t="shared" si="2"/>
        <v>537</v>
      </c>
      <c r="C49" s="19">
        <v>232</v>
      </c>
      <c r="D49" s="19">
        <v>305</v>
      </c>
      <c r="E49" s="20">
        <v>6</v>
      </c>
      <c r="F49" s="21">
        <v>25.78</v>
      </c>
      <c r="G49" s="21">
        <v>7.14</v>
      </c>
      <c r="H49" s="21">
        <v>6.73</v>
      </c>
      <c r="I49" s="21">
        <v>6.68</v>
      </c>
      <c r="J49" s="21">
        <f t="shared" si="6"/>
        <v>-5.23</v>
      </c>
      <c r="K49" s="21">
        <v>18.05</v>
      </c>
      <c r="L49" s="21">
        <f t="shared" si="3"/>
        <v>23.28</v>
      </c>
      <c r="M49" s="21"/>
      <c r="O49" s="3">
        <f t="shared" si="13"/>
        <v>7.73</v>
      </c>
      <c r="P49" s="3">
        <v>0.6</v>
      </c>
      <c r="R49" s="3">
        <f t="shared" si="14"/>
        <v>5</v>
      </c>
    </row>
    <row r="50" spans="1:18" s="3" customFormat="1" ht="13.5">
      <c r="A50" s="19" t="s">
        <v>48</v>
      </c>
      <c r="B50" s="19">
        <f t="shared" si="2"/>
        <v>184</v>
      </c>
      <c r="C50" s="19">
        <v>73</v>
      </c>
      <c r="D50" s="19">
        <v>111</v>
      </c>
      <c r="E50" s="20">
        <v>4</v>
      </c>
      <c r="F50" s="21">
        <v>5.89</v>
      </c>
      <c r="G50" s="21">
        <v>0.57</v>
      </c>
      <c r="H50" s="21">
        <v>1.14</v>
      </c>
      <c r="I50" s="21">
        <v>3.03</v>
      </c>
      <c r="J50" s="21">
        <f t="shared" si="6"/>
        <v>-1.1499999999999995</v>
      </c>
      <c r="K50" s="21">
        <v>4.12</v>
      </c>
      <c r="L50" s="21">
        <f t="shared" si="3"/>
        <v>5.27</v>
      </c>
      <c r="M50" s="21"/>
      <c r="O50" s="3">
        <f t="shared" si="13"/>
        <v>1.7699999999999996</v>
      </c>
      <c r="P50" s="3">
        <v>0.6</v>
      </c>
      <c r="R50" s="3">
        <f t="shared" si="14"/>
        <v>1</v>
      </c>
    </row>
    <row r="51" spans="1:18" s="3" customFormat="1" ht="13.5">
      <c r="A51" s="19" t="s">
        <v>49</v>
      </c>
      <c r="B51" s="19">
        <f t="shared" si="2"/>
        <v>671</v>
      </c>
      <c r="C51" s="19">
        <v>343</v>
      </c>
      <c r="D51" s="19">
        <v>328</v>
      </c>
      <c r="E51" s="20">
        <v>8</v>
      </c>
      <c r="F51" s="21">
        <v>42.94</v>
      </c>
      <c r="G51" s="21">
        <v>15.93</v>
      </c>
      <c r="H51" s="21">
        <v>13.74</v>
      </c>
      <c r="I51" s="21">
        <v>9.63</v>
      </c>
      <c r="J51" s="21">
        <f t="shared" si="6"/>
        <v>-3.6399999999999935</v>
      </c>
      <c r="K51" s="21">
        <v>30.06</v>
      </c>
      <c r="L51" s="21">
        <f t="shared" si="3"/>
        <v>33.69999999999999</v>
      </c>
      <c r="M51" s="21"/>
      <c r="O51" s="3">
        <f t="shared" si="13"/>
        <v>12.879999999999999</v>
      </c>
      <c r="P51" s="3">
        <v>0.6</v>
      </c>
      <c r="R51" s="3">
        <f t="shared" si="14"/>
        <v>8</v>
      </c>
    </row>
    <row r="52" spans="1:18" s="3" customFormat="1" ht="13.5">
      <c r="A52" s="19" t="s">
        <v>50</v>
      </c>
      <c r="B52" s="19">
        <f t="shared" si="2"/>
        <v>211</v>
      </c>
      <c r="C52" s="19">
        <v>100</v>
      </c>
      <c r="D52" s="19">
        <v>111</v>
      </c>
      <c r="E52" s="20">
        <v>8</v>
      </c>
      <c r="F52" s="21">
        <v>13.5</v>
      </c>
      <c r="G52" s="21">
        <v>6.21</v>
      </c>
      <c r="H52" s="21">
        <v>4.87</v>
      </c>
      <c r="I52" s="21">
        <v>1.72</v>
      </c>
      <c r="J52" s="21">
        <f t="shared" si="6"/>
        <v>-0.6999999999999993</v>
      </c>
      <c r="K52" s="21">
        <v>9.45</v>
      </c>
      <c r="L52" s="21">
        <f t="shared" si="3"/>
        <v>10.149999999999999</v>
      </c>
      <c r="M52" s="21"/>
      <c r="O52" s="3">
        <f t="shared" si="13"/>
        <v>4.050000000000001</v>
      </c>
      <c r="P52" s="3">
        <v>0.6</v>
      </c>
      <c r="R52" s="3">
        <f t="shared" si="14"/>
        <v>2</v>
      </c>
    </row>
    <row r="53" spans="1:18" s="3" customFormat="1" ht="13.5">
      <c r="A53" s="19" t="s">
        <v>51</v>
      </c>
      <c r="B53" s="19">
        <f t="shared" si="2"/>
        <v>168</v>
      </c>
      <c r="C53" s="19">
        <v>83</v>
      </c>
      <c r="D53" s="19">
        <v>85</v>
      </c>
      <c r="E53" s="20">
        <v>8</v>
      </c>
      <c r="F53" s="21">
        <v>10.75</v>
      </c>
      <c r="G53" s="21">
        <v>1.53</v>
      </c>
      <c r="H53" s="21">
        <v>2.77</v>
      </c>
      <c r="I53" s="21">
        <v>6.97</v>
      </c>
      <c r="J53" s="21">
        <f t="shared" si="6"/>
        <v>0.5199999999999996</v>
      </c>
      <c r="K53" s="21">
        <v>7.53</v>
      </c>
      <c r="L53" s="21">
        <f t="shared" si="3"/>
        <v>7.010000000000001</v>
      </c>
      <c r="M53" s="21"/>
      <c r="O53" s="3">
        <f t="shared" si="13"/>
        <v>3.2199999999999998</v>
      </c>
      <c r="P53" s="3">
        <v>0.6</v>
      </c>
      <c r="R53" s="3">
        <f t="shared" si="14"/>
        <v>2</v>
      </c>
    </row>
    <row r="54" spans="1:18" s="3" customFormat="1" ht="13.5">
      <c r="A54" s="19" t="s">
        <v>52</v>
      </c>
      <c r="B54" s="19">
        <f t="shared" si="2"/>
        <v>31</v>
      </c>
      <c r="C54" s="19">
        <v>18</v>
      </c>
      <c r="D54" s="19">
        <v>13</v>
      </c>
      <c r="E54" s="20">
        <v>6</v>
      </c>
      <c r="F54" s="21">
        <v>1.49</v>
      </c>
      <c r="G54" s="21">
        <v>0.03</v>
      </c>
      <c r="H54" s="21">
        <v>0.23</v>
      </c>
      <c r="I54" s="21">
        <v>0.9</v>
      </c>
      <c r="J54" s="21">
        <f t="shared" si="6"/>
        <v>-0.32999999999999985</v>
      </c>
      <c r="K54" s="21">
        <v>1.04</v>
      </c>
      <c r="L54" s="21">
        <f t="shared" si="3"/>
        <v>1.3699999999999999</v>
      </c>
      <c r="M54" s="21"/>
      <c r="O54" s="3">
        <f t="shared" si="13"/>
        <v>0.44999999999999996</v>
      </c>
      <c r="P54" s="3">
        <v>0.6</v>
      </c>
      <c r="R54" s="3">
        <f t="shared" si="14"/>
        <v>0</v>
      </c>
    </row>
    <row r="55" spans="1:18" s="2" customFormat="1" ht="13.5">
      <c r="A55" s="16" t="s">
        <v>53</v>
      </c>
      <c r="B55" s="17">
        <f>SUM(B56:B70)</f>
        <v>3837</v>
      </c>
      <c r="C55" s="17">
        <f>SUM(C56:C70)</f>
        <v>1891</v>
      </c>
      <c r="D55" s="17">
        <f>SUM(D56:D70)</f>
        <v>1946</v>
      </c>
      <c r="E55" s="17"/>
      <c r="F55" s="18">
        <f aca="true" t="shared" si="15" ref="F55:L55">SUM(F56:F70)</f>
        <v>216.01999999999998</v>
      </c>
      <c r="G55" s="18">
        <f t="shared" si="15"/>
        <v>31.179999999999996</v>
      </c>
      <c r="H55" s="18">
        <f t="shared" si="15"/>
        <v>54.23</v>
      </c>
      <c r="I55" s="18">
        <f t="shared" si="15"/>
        <v>133.15000000000003</v>
      </c>
      <c r="J55" s="18">
        <f t="shared" si="15"/>
        <v>2.540000000000005</v>
      </c>
      <c r="K55" s="18">
        <f t="shared" si="15"/>
        <v>151.22999999999996</v>
      </c>
      <c r="L55" s="18">
        <f t="shared" si="15"/>
        <v>148.68999999999997</v>
      </c>
      <c r="M55" s="18">
        <f aca="true" t="shared" si="16" ref="M55:R55">SUM(M56:M70)</f>
        <v>0</v>
      </c>
      <c r="N55" s="18">
        <f t="shared" si="16"/>
        <v>0</v>
      </c>
      <c r="O55" s="18">
        <f t="shared" si="16"/>
        <v>64.78999999999998</v>
      </c>
      <c r="P55" s="3">
        <v>0.6</v>
      </c>
      <c r="Q55" s="18">
        <f t="shared" si="16"/>
        <v>0</v>
      </c>
      <c r="R55" s="18">
        <f t="shared" si="16"/>
        <v>39</v>
      </c>
    </row>
    <row r="56" spans="1:18" s="3" customFormat="1" ht="13.5">
      <c r="A56" s="19" t="s">
        <v>121</v>
      </c>
      <c r="B56" s="19">
        <f t="shared" si="2"/>
        <v>198</v>
      </c>
      <c r="C56" s="19">
        <v>99</v>
      </c>
      <c r="D56" s="19">
        <v>99</v>
      </c>
      <c r="E56" s="20">
        <v>4</v>
      </c>
      <c r="F56" s="21">
        <v>6.34</v>
      </c>
      <c r="G56" s="21">
        <v>1.4</v>
      </c>
      <c r="H56" s="21">
        <v>1.69</v>
      </c>
      <c r="I56" s="21">
        <v>2.87</v>
      </c>
      <c r="J56" s="21">
        <f t="shared" si="6"/>
        <v>-0.3799999999999999</v>
      </c>
      <c r="K56" s="21">
        <v>4.44</v>
      </c>
      <c r="L56" s="21">
        <f t="shared" si="3"/>
        <v>4.82</v>
      </c>
      <c r="M56" s="21"/>
      <c r="O56" s="3">
        <f t="shared" si="13"/>
        <v>1.8999999999999995</v>
      </c>
      <c r="P56" s="3">
        <v>0.6</v>
      </c>
      <c r="R56" s="3">
        <f t="shared" si="14"/>
        <v>1</v>
      </c>
    </row>
    <row r="57" spans="1:18" s="3" customFormat="1" ht="13.5">
      <c r="A57" s="19" t="s">
        <v>54</v>
      </c>
      <c r="B57" s="19">
        <f t="shared" si="2"/>
        <v>88</v>
      </c>
      <c r="C57" s="19">
        <v>39</v>
      </c>
      <c r="D57" s="19">
        <v>49</v>
      </c>
      <c r="E57" s="20">
        <v>4</v>
      </c>
      <c r="F57" s="21">
        <v>2.82</v>
      </c>
      <c r="G57" s="21">
        <v>0.96</v>
      </c>
      <c r="H57" s="21">
        <v>0.84</v>
      </c>
      <c r="I57" s="21">
        <v>0.64</v>
      </c>
      <c r="J57" s="21">
        <f t="shared" si="6"/>
        <v>-0.3799999999999999</v>
      </c>
      <c r="K57" s="21">
        <v>1.97</v>
      </c>
      <c r="L57" s="21">
        <f t="shared" si="3"/>
        <v>2.3499999999999996</v>
      </c>
      <c r="M57" s="21"/>
      <c r="O57" s="3">
        <f t="shared" si="13"/>
        <v>0.8499999999999999</v>
      </c>
      <c r="P57" s="3">
        <v>0.6</v>
      </c>
      <c r="R57" s="3">
        <f t="shared" si="14"/>
        <v>1</v>
      </c>
    </row>
    <row r="58" spans="1:18" s="3" customFormat="1" ht="13.5">
      <c r="A58" s="19" t="s">
        <v>55</v>
      </c>
      <c r="B58" s="19">
        <f t="shared" si="2"/>
        <v>44</v>
      </c>
      <c r="C58" s="19">
        <v>29</v>
      </c>
      <c r="D58" s="19">
        <v>15</v>
      </c>
      <c r="E58" s="20">
        <v>4</v>
      </c>
      <c r="F58" s="21">
        <v>1.41</v>
      </c>
      <c r="G58" s="21">
        <v>0.16</v>
      </c>
      <c r="H58" s="21">
        <v>0.37</v>
      </c>
      <c r="I58" s="21">
        <v>1.07</v>
      </c>
      <c r="J58" s="21">
        <f t="shared" si="6"/>
        <v>0.19000000000000017</v>
      </c>
      <c r="K58" s="21">
        <v>0.99</v>
      </c>
      <c r="L58" s="21">
        <f t="shared" si="3"/>
        <v>0.7999999999999998</v>
      </c>
      <c r="M58" s="21"/>
      <c r="O58" s="3">
        <f t="shared" si="13"/>
        <v>0.41999999999999993</v>
      </c>
      <c r="P58" s="3">
        <v>0.6</v>
      </c>
      <c r="R58" s="3">
        <f t="shared" si="14"/>
        <v>0</v>
      </c>
    </row>
    <row r="59" spans="1:18" s="3" customFormat="1" ht="13.5">
      <c r="A59" s="19" t="s">
        <v>56</v>
      </c>
      <c r="B59" s="19">
        <f t="shared" si="2"/>
        <v>708</v>
      </c>
      <c r="C59" s="19">
        <v>343</v>
      </c>
      <c r="D59" s="19">
        <v>365</v>
      </c>
      <c r="E59" s="20">
        <v>8</v>
      </c>
      <c r="F59" s="21">
        <v>45.31</v>
      </c>
      <c r="G59" s="21">
        <v>2.56</v>
      </c>
      <c r="H59" s="21">
        <v>9.27</v>
      </c>
      <c r="I59" s="21">
        <v>31.05</v>
      </c>
      <c r="J59" s="21">
        <f t="shared" si="6"/>
        <v>-2.4299999999999997</v>
      </c>
      <c r="K59" s="21">
        <v>31.72</v>
      </c>
      <c r="L59" s="21">
        <f t="shared" si="3"/>
        <v>34.15</v>
      </c>
      <c r="M59" s="21"/>
      <c r="O59" s="3">
        <f t="shared" si="13"/>
        <v>13.590000000000003</v>
      </c>
      <c r="P59" s="3">
        <v>0.6</v>
      </c>
      <c r="R59" s="3">
        <f t="shared" si="14"/>
        <v>8</v>
      </c>
    </row>
    <row r="60" spans="1:18" s="3" customFormat="1" ht="13.5">
      <c r="A60" s="19" t="s">
        <v>57</v>
      </c>
      <c r="B60" s="19">
        <f t="shared" si="2"/>
        <v>527</v>
      </c>
      <c r="C60" s="19">
        <v>266</v>
      </c>
      <c r="D60" s="19">
        <v>261</v>
      </c>
      <c r="E60" s="20">
        <v>8</v>
      </c>
      <c r="F60" s="21">
        <v>33.73</v>
      </c>
      <c r="G60" s="21">
        <v>6.01</v>
      </c>
      <c r="H60" s="21">
        <v>9.09</v>
      </c>
      <c r="I60" s="21">
        <v>19.98</v>
      </c>
      <c r="J60" s="21">
        <f t="shared" si="6"/>
        <v>1.3500000000000014</v>
      </c>
      <c r="K60" s="21">
        <v>23.61</v>
      </c>
      <c r="L60" s="21">
        <f t="shared" si="3"/>
        <v>22.259999999999998</v>
      </c>
      <c r="M60" s="21"/>
      <c r="O60" s="3">
        <f t="shared" si="13"/>
        <v>10.119999999999997</v>
      </c>
      <c r="P60" s="3">
        <v>0.6</v>
      </c>
      <c r="R60" s="3">
        <f t="shared" si="14"/>
        <v>6</v>
      </c>
    </row>
    <row r="61" spans="1:18" s="3" customFormat="1" ht="13.5">
      <c r="A61" s="19" t="s">
        <v>58</v>
      </c>
      <c r="B61" s="19">
        <f t="shared" si="2"/>
        <v>524</v>
      </c>
      <c r="C61" s="19">
        <v>240</v>
      </c>
      <c r="D61" s="19">
        <v>284</v>
      </c>
      <c r="E61" s="20">
        <v>8</v>
      </c>
      <c r="F61" s="21">
        <v>33.54</v>
      </c>
      <c r="G61" s="21">
        <v>3.96</v>
      </c>
      <c r="H61" s="21">
        <v>8.4</v>
      </c>
      <c r="I61" s="21">
        <v>23.23</v>
      </c>
      <c r="J61" s="21">
        <f t="shared" si="6"/>
        <v>2.0500000000000043</v>
      </c>
      <c r="K61" s="21">
        <v>23.48</v>
      </c>
      <c r="L61" s="21">
        <f t="shared" si="3"/>
        <v>21.429999999999996</v>
      </c>
      <c r="M61" s="21"/>
      <c r="O61" s="3">
        <f t="shared" si="13"/>
        <v>10.059999999999999</v>
      </c>
      <c r="P61" s="3">
        <v>0.6</v>
      </c>
      <c r="R61" s="3">
        <f t="shared" si="14"/>
        <v>6</v>
      </c>
    </row>
    <row r="62" spans="1:18" s="3" customFormat="1" ht="13.5">
      <c r="A62" s="19" t="s">
        <v>59</v>
      </c>
      <c r="B62" s="19">
        <f t="shared" si="2"/>
        <v>150</v>
      </c>
      <c r="C62" s="19">
        <v>56</v>
      </c>
      <c r="D62" s="19">
        <v>94</v>
      </c>
      <c r="E62" s="20">
        <v>6</v>
      </c>
      <c r="F62" s="21">
        <v>7.2</v>
      </c>
      <c r="G62" s="21">
        <v>1.25</v>
      </c>
      <c r="H62" s="21">
        <v>1.41</v>
      </c>
      <c r="I62" s="21">
        <v>2.14</v>
      </c>
      <c r="J62" s="21">
        <f t="shared" si="6"/>
        <v>-2.3999999999999995</v>
      </c>
      <c r="K62" s="21">
        <v>5.04</v>
      </c>
      <c r="L62" s="21">
        <f t="shared" si="3"/>
        <v>7.4399999999999995</v>
      </c>
      <c r="M62" s="21"/>
      <c r="O62" s="3">
        <f t="shared" si="13"/>
        <v>2.16</v>
      </c>
      <c r="P62" s="3">
        <v>0.6</v>
      </c>
      <c r="R62" s="3">
        <f t="shared" si="14"/>
        <v>1</v>
      </c>
    </row>
    <row r="63" spans="1:18" s="3" customFormat="1" ht="13.5">
      <c r="A63" s="19" t="s">
        <v>60</v>
      </c>
      <c r="B63" s="19">
        <f t="shared" si="2"/>
        <v>97</v>
      </c>
      <c r="C63" s="19">
        <v>49</v>
      </c>
      <c r="D63" s="19">
        <v>48</v>
      </c>
      <c r="E63" s="20">
        <v>8</v>
      </c>
      <c r="F63" s="21">
        <v>6.21</v>
      </c>
      <c r="G63" s="21">
        <v>1.79</v>
      </c>
      <c r="H63" s="21">
        <v>1.9</v>
      </c>
      <c r="I63" s="21">
        <v>2.59</v>
      </c>
      <c r="J63" s="21">
        <f t="shared" si="6"/>
        <v>0.0699999999999994</v>
      </c>
      <c r="K63" s="21">
        <v>4.35</v>
      </c>
      <c r="L63" s="21">
        <f t="shared" si="3"/>
        <v>4.28</v>
      </c>
      <c r="M63" s="21"/>
      <c r="O63" s="3">
        <f t="shared" si="13"/>
        <v>1.8600000000000003</v>
      </c>
      <c r="P63" s="3">
        <v>0.6</v>
      </c>
      <c r="R63" s="3">
        <f t="shared" si="14"/>
        <v>1</v>
      </c>
    </row>
    <row r="64" spans="1:18" s="3" customFormat="1" ht="13.5">
      <c r="A64" s="19" t="s">
        <v>61</v>
      </c>
      <c r="B64" s="19">
        <f t="shared" si="2"/>
        <v>334</v>
      </c>
      <c r="C64" s="19">
        <v>170</v>
      </c>
      <c r="D64" s="19">
        <v>164</v>
      </c>
      <c r="E64" s="20">
        <v>8</v>
      </c>
      <c r="F64" s="21">
        <v>21.38</v>
      </c>
      <c r="G64" s="21">
        <v>5.63</v>
      </c>
      <c r="H64" s="21">
        <v>6.37</v>
      </c>
      <c r="I64" s="21">
        <v>9.76</v>
      </c>
      <c r="J64" s="21">
        <f t="shared" si="6"/>
        <v>0.379999999999999</v>
      </c>
      <c r="K64" s="21">
        <v>14.97</v>
      </c>
      <c r="L64" s="21">
        <f t="shared" si="3"/>
        <v>14.590000000000002</v>
      </c>
      <c r="M64" s="21"/>
      <c r="O64" s="3">
        <f t="shared" si="13"/>
        <v>6.409999999999998</v>
      </c>
      <c r="P64" s="3">
        <v>0.6</v>
      </c>
      <c r="R64" s="3">
        <f t="shared" si="14"/>
        <v>4</v>
      </c>
    </row>
    <row r="65" spans="1:18" s="3" customFormat="1" ht="13.5">
      <c r="A65" s="19" t="s">
        <v>62</v>
      </c>
      <c r="B65" s="19">
        <f t="shared" si="2"/>
        <v>575</v>
      </c>
      <c r="C65" s="19">
        <v>313</v>
      </c>
      <c r="D65" s="19">
        <v>262</v>
      </c>
      <c r="E65" s="20">
        <v>8</v>
      </c>
      <c r="F65" s="21">
        <v>36.8</v>
      </c>
      <c r="G65" s="21">
        <v>5.69</v>
      </c>
      <c r="H65" s="21">
        <v>9.91</v>
      </c>
      <c r="I65" s="21">
        <v>24.34</v>
      </c>
      <c r="J65" s="21">
        <f t="shared" si="6"/>
        <v>3.1400000000000006</v>
      </c>
      <c r="K65" s="21">
        <v>25.76</v>
      </c>
      <c r="L65" s="21">
        <f t="shared" si="3"/>
        <v>22.62</v>
      </c>
      <c r="M65" s="21"/>
      <c r="O65" s="3">
        <f t="shared" si="13"/>
        <v>11.039999999999996</v>
      </c>
      <c r="P65" s="3">
        <v>0.6</v>
      </c>
      <c r="R65" s="3">
        <f t="shared" si="14"/>
        <v>7</v>
      </c>
    </row>
    <row r="66" spans="1:18" s="3" customFormat="1" ht="13.5">
      <c r="A66" s="19" t="s">
        <v>63</v>
      </c>
      <c r="B66" s="19">
        <f t="shared" si="2"/>
        <v>73</v>
      </c>
      <c r="C66" s="19">
        <v>35</v>
      </c>
      <c r="D66" s="19">
        <v>38</v>
      </c>
      <c r="E66" s="20">
        <v>8</v>
      </c>
      <c r="F66" s="21">
        <v>4.67</v>
      </c>
      <c r="G66" s="21">
        <v>0.95</v>
      </c>
      <c r="H66" s="21">
        <v>1.19</v>
      </c>
      <c r="I66" s="21">
        <v>2.09</v>
      </c>
      <c r="J66" s="21">
        <f t="shared" si="6"/>
        <v>-0.4400000000000004</v>
      </c>
      <c r="K66" s="21">
        <v>3.27</v>
      </c>
      <c r="L66" s="21">
        <f t="shared" si="3"/>
        <v>3.7100000000000004</v>
      </c>
      <c r="M66" s="21"/>
      <c r="O66" s="3">
        <f t="shared" si="13"/>
        <v>1.4</v>
      </c>
      <c r="P66" s="3">
        <v>0.6</v>
      </c>
      <c r="R66" s="3">
        <f t="shared" si="14"/>
        <v>1</v>
      </c>
    </row>
    <row r="67" spans="1:18" s="3" customFormat="1" ht="13.5">
      <c r="A67" s="19" t="s">
        <v>64</v>
      </c>
      <c r="B67" s="19">
        <f t="shared" si="2"/>
        <v>374</v>
      </c>
      <c r="C67" s="19">
        <v>189</v>
      </c>
      <c r="D67" s="19">
        <v>185</v>
      </c>
      <c r="E67" s="20">
        <v>4</v>
      </c>
      <c r="F67" s="21">
        <v>11.97</v>
      </c>
      <c r="G67" s="21">
        <v>0.77</v>
      </c>
      <c r="H67" s="21">
        <v>3.01</v>
      </c>
      <c r="I67" s="21">
        <v>10.3</v>
      </c>
      <c r="J67" s="21">
        <f t="shared" si="6"/>
        <v>2.1099999999999994</v>
      </c>
      <c r="K67" s="21">
        <v>8.38</v>
      </c>
      <c r="L67" s="21">
        <f t="shared" si="3"/>
        <v>6.270000000000001</v>
      </c>
      <c r="M67" s="21"/>
      <c r="O67" s="3">
        <f t="shared" si="13"/>
        <v>3.59</v>
      </c>
      <c r="P67" s="3">
        <v>0.6</v>
      </c>
      <c r="R67" s="3">
        <f t="shared" si="14"/>
        <v>2</v>
      </c>
    </row>
    <row r="68" spans="1:18" s="3" customFormat="1" ht="13.5">
      <c r="A68" s="19" t="s">
        <v>52</v>
      </c>
      <c r="B68" s="19">
        <f t="shared" si="2"/>
        <v>97</v>
      </c>
      <c r="C68" s="19">
        <v>43</v>
      </c>
      <c r="D68" s="19">
        <v>54</v>
      </c>
      <c r="E68" s="20">
        <v>4</v>
      </c>
      <c r="F68" s="21">
        <v>3.1</v>
      </c>
      <c r="G68" s="21">
        <v>0.06</v>
      </c>
      <c r="H68" s="21">
        <v>0.53</v>
      </c>
      <c r="I68" s="21">
        <v>2.04</v>
      </c>
      <c r="J68" s="21">
        <f t="shared" si="6"/>
        <v>-0.4700000000000002</v>
      </c>
      <c r="K68" s="21">
        <v>2.17</v>
      </c>
      <c r="L68" s="21">
        <f t="shared" si="3"/>
        <v>2.64</v>
      </c>
      <c r="M68" s="21"/>
      <c r="O68" s="3">
        <f t="shared" si="13"/>
        <v>0.9300000000000002</v>
      </c>
      <c r="P68" s="3">
        <v>0.6</v>
      </c>
      <c r="R68" s="3">
        <f t="shared" si="14"/>
        <v>1</v>
      </c>
    </row>
    <row r="69" spans="1:18" s="3" customFormat="1" ht="13.5">
      <c r="A69" s="19" t="s">
        <v>65</v>
      </c>
      <c r="B69" s="19">
        <f t="shared" si="2"/>
        <v>20</v>
      </c>
      <c r="C69" s="19">
        <v>7</v>
      </c>
      <c r="D69" s="19">
        <v>13</v>
      </c>
      <c r="E69" s="20">
        <v>4</v>
      </c>
      <c r="F69" s="21">
        <v>0.64</v>
      </c>
      <c r="G69" s="21">
        <v>-0.23</v>
      </c>
      <c r="H69" s="21">
        <v>0</v>
      </c>
      <c r="I69" s="21">
        <v>0.68</v>
      </c>
      <c r="J69" s="21">
        <f t="shared" si="6"/>
        <v>-0.18999999999999995</v>
      </c>
      <c r="K69" s="21">
        <v>0.45</v>
      </c>
      <c r="L69" s="21">
        <f t="shared" si="3"/>
        <v>0.6399999999999999</v>
      </c>
      <c r="M69" s="21"/>
      <c r="O69" s="3">
        <f t="shared" si="13"/>
        <v>0.19</v>
      </c>
      <c r="P69" s="3">
        <v>0.6</v>
      </c>
      <c r="R69" s="3">
        <f t="shared" si="14"/>
        <v>0</v>
      </c>
    </row>
    <row r="70" spans="1:18" s="3" customFormat="1" ht="13.5">
      <c r="A70" s="19" t="s">
        <v>66</v>
      </c>
      <c r="B70" s="19">
        <f t="shared" si="2"/>
        <v>28</v>
      </c>
      <c r="C70" s="19">
        <v>13</v>
      </c>
      <c r="D70" s="19">
        <v>15</v>
      </c>
      <c r="E70" s="20">
        <v>4</v>
      </c>
      <c r="F70" s="21">
        <v>0.9</v>
      </c>
      <c r="G70" s="21">
        <v>0.22</v>
      </c>
      <c r="H70" s="21">
        <v>0.25</v>
      </c>
      <c r="I70" s="21">
        <v>0.37</v>
      </c>
      <c r="J70" s="21">
        <f t="shared" si="6"/>
        <v>-0.06000000000000005</v>
      </c>
      <c r="K70" s="21">
        <v>0.63</v>
      </c>
      <c r="L70" s="21">
        <f t="shared" si="3"/>
        <v>0.6900000000000001</v>
      </c>
      <c r="M70" s="21"/>
      <c r="O70" s="3">
        <f t="shared" si="13"/>
        <v>0.27</v>
      </c>
      <c r="P70" s="3">
        <v>0.6</v>
      </c>
      <c r="R70" s="3">
        <f t="shared" si="14"/>
        <v>0</v>
      </c>
    </row>
    <row r="71" spans="1:18" s="2" customFormat="1" ht="13.5">
      <c r="A71" s="16" t="s">
        <v>78</v>
      </c>
      <c r="B71" s="17">
        <f>SUM(B72:B79)</f>
        <v>3180</v>
      </c>
      <c r="C71" s="17">
        <f>SUM(C72:C79)</f>
        <v>1597</v>
      </c>
      <c r="D71" s="17">
        <f>SUM(D72:D79)</f>
        <v>1583</v>
      </c>
      <c r="E71" s="17"/>
      <c r="F71" s="18">
        <f aca="true" t="shared" si="17" ref="F71:L71">SUM(F72:F79)</f>
        <v>193.25</v>
      </c>
      <c r="G71" s="18">
        <f t="shared" si="17"/>
        <v>78.94</v>
      </c>
      <c r="H71" s="18">
        <f t="shared" si="17"/>
        <v>69.09</v>
      </c>
      <c r="I71" s="18">
        <f t="shared" si="17"/>
        <v>53.31999999999999</v>
      </c>
      <c r="J71" s="18">
        <f t="shared" si="17"/>
        <v>8.099999999999996</v>
      </c>
      <c r="K71" s="18">
        <f t="shared" si="17"/>
        <v>135.28</v>
      </c>
      <c r="L71" s="18">
        <f t="shared" si="17"/>
        <v>127.18</v>
      </c>
      <c r="M71" s="18">
        <f aca="true" t="shared" si="18" ref="M71:R71">SUM(M72:M79)</f>
        <v>0</v>
      </c>
      <c r="N71" s="18">
        <f t="shared" si="18"/>
        <v>0</v>
      </c>
      <c r="O71" s="18">
        <f t="shared" si="18"/>
        <v>57.97</v>
      </c>
      <c r="P71" s="3">
        <v>0.6</v>
      </c>
      <c r="Q71" s="18">
        <f t="shared" si="18"/>
        <v>0</v>
      </c>
      <c r="R71" s="18">
        <f t="shared" si="18"/>
        <v>36</v>
      </c>
    </row>
    <row r="72" spans="1:18" s="3" customFormat="1" ht="13.5">
      <c r="A72" s="19" t="s">
        <v>122</v>
      </c>
      <c r="B72" s="19">
        <f t="shared" si="2"/>
        <v>147</v>
      </c>
      <c r="C72" s="19">
        <v>69</v>
      </c>
      <c r="D72" s="19">
        <v>78</v>
      </c>
      <c r="E72" s="20">
        <v>4</v>
      </c>
      <c r="F72" s="21">
        <v>4.7</v>
      </c>
      <c r="G72" s="21">
        <v>-0.1</v>
      </c>
      <c r="H72" s="21">
        <v>0.79</v>
      </c>
      <c r="I72" s="21">
        <v>3.6</v>
      </c>
      <c r="J72" s="21">
        <f t="shared" si="6"/>
        <v>-0.41000000000000014</v>
      </c>
      <c r="K72" s="21">
        <v>3.29</v>
      </c>
      <c r="L72" s="21">
        <f t="shared" si="3"/>
        <v>3.7</v>
      </c>
      <c r="M72" s="21"/>
      <c r="O72" s="3">
        <f t="shared" si="13"/>
        <v>1.4100000000000001</v>
      </c>
      <c r="P72" s="3">
        <v>0.6</v>
      </c>
      <c r="R72" s="3">
        <f t="shared" si="14"/>
        <v>1</v>
      </c>
    </row>
    <row r="73" spans="1:18" s="3" customFormat="1" ht="13.5">
      <c r="A73" s="19" t="s">
        <v>79</v>
      </c>
      <c r="B73" s="19">
        <f aca="true" t="shared" si="19" ref="B73:B105">C73+D73</f>
        <v>174</v>
      </c>
      <c r="C73" s="19">
        <v>79</v>
      </c>
      <c r="D73" s="19">
        <v>95</v>
      </c>
      <c r="E73" s="20">
        <v>4</v>
      </c>
      <c r="F73" s="21">
        <v>5.57</v>
      </c>
      <c r="G73" s="21">
        <v>1.63</v>
      </c>
      <c r="H73" s="21">
        <v>1.61</v>
      </c>
      <c r="I73" s="21">
        <v>1.82</v>
      </c>
      <c r="J73" s="21">
        <f aca="true" t="shared" si="20" ref="J73:J105">G73+H73+I73-F73</f>
        <v>-0.5099999999999998</v>
      </c>
      <c r="K73" s="21">
        <v>3.9</v>
      </c>
      <c r="L73" s="21">
        <f aca="true" t="shared" si="21" ref="L73:L105">K73-J73</f>
        <v>4.41</v>
      </c>
      <c r="M73" s="21"/>
      <c r="O73" s="3">
        <f aca="true" t="shared" si="22" ref="O73:O105">F73-K73</f>
        <v>1.6700000000000004</v>
      </c>
      <c r="P73" s="3">
        <v>0.6</v>
      </c>
      <c r="R73" s="3">
        <f aca="true" t="shared" si="23" ref="R73:R105">ROUND(O73*P73,0)</f>
        <v>1</v>
      </c>
    </row>
    <row r="74" spans="1:18" s="3" customFormat="1" ht="13.5">
      <c r="A74" s="19" t="s">
        <v>80</v>
      </c>
      <c r="B74" s="19">
        <f t="shared" si="19"/>
        <v>507</v>
      </c>
      <c r="C74" s="19">
        <v>248</v>
      </c>
      <c r="D74" s="19">
        <v>259</v>
      </c>
      <c r="E74" s="20">
        <v>8</v>
      </c>
      <c r="F74" s="21">
        <v>32.45</v>
      </c>
      <c r="G74" s="21">
        <v>5.69</v>
      </c>
      <c r="H74" s="21">
        <v>8.08</v>
      </c>
      <c r="I74" s="21">
        <v>16.7</v>
      </c>
      <c r="J74" s="21">
        <f t="shared" si="20"/>
        <v>-1.980000000000004</v>
      </c>
      <c r="K74" s="21">
        <v>22.72</v>
      </c>
      <c r="L74" s="21">
        <f t="shared" si="21"/>
        <v>24.700000000000003</v>
      </c>
      <c r="M74" s="21"/>
      <c r="O74" s="3">
        <f t="shared" si="22"/>
        <v>9.730000000000004</v>
      </c>
      <c r="P74" s="3">
        <v>0.6</v>
      </c>
      <c r="R74" s="3">
        <f t="shared" si="23"/>
        <v>6</v>
      </c>
    </row>
    <row r="75" spans="1:18" s="3" customFormat="1" ht="13.5">
      <c r="A75" s="19" t="s">
        <v>81</v>
      </c>
      <c r="B75" s="19">
        <f t="shared" si="19"/>
        <v>749</v>
      </c>
      <c r="C75" s="19">
        <v>383</v>
      </c>
      <c r="D75" s="19">
        <v>366</v>
      </c>
      <c r="E75" s="20">
        <v>8</v>
      </c>
      <c r="F75" s="21">
        <v>47.94</v>
      </c>
      <c r="G75" s="21">
        <v>11.84</v>
      </c>
      <c r="H75" s="21">
        <v>15.42</v>
      </c>
      <c r="I75" s="21">
        <v>18.08</v>
      </c>
      <c r="J75" s="21">
        <f t="shared" si="20"/>
        <v>-2.6000000000000014</v>
      </c>
      <c r="K75" s="21">
        <v>33.56</v>
      </c>
      <c r="L75" s="21">
        <f t="shared" si="21"/>
        <v>36.160000000000004</v>
      </c>
      <c r="M75" s="21"/>
      <c r="O75" s="3">
        <f t="shared" si="22"/>
        <v>14.379999999999995</v>
      </c>
      <c r="P75" s="3">
        <v>0.6</v>
      </c>
      <c r="R75" s="3">
        <f t="shared" si="23"/>
        <v>9</v>
      </c>
    </row>
    <row r="76" spans="1:18" s="3" customFormat="1" ht="13.5">
      <c r="A76" s="19" t="s">
        <v>82</v>
      </c>
      <c r="B76" s="19">
        <f t="shared" si="19"/>
        <v>402</v>
      </c>
      <c r="C76" s="19">
        <v>205</v>
      </c>
      <c r="D76" s="19">
        <v>197</v>
      </c>
      <c r="E76" s="20">
        <v>8</v>
      </c>
      <c r="F76" s="21">
        <v>25.73</v>
      </c>
      <c r="G76" s="21">
        <v>14.65</v>
      </c>
      <c r="H76" s="21">
        <v>10.67</v>
      </c>
      <c r="I76" s="21">
        <v>0.67</v>
      </c>
      <c r="J76" s="21">
        <f t="shared" si="20"/>
        <v>0.26000000000000156</v>
      </c>
      <c r="K76" s="21">
        <v>18.01</v>
      </c>
      <c r="L76" s="21">
        <f t="shared" si="21"/>
        <v>17.75</v>
      </c>
      <c r="M76" s="21"/>
      <c r="O76" s="3">
        <f t="shared" si="22"/>
        <v>7.719999999999999</v>
      </c>
      <c r="P76" s="3">
        <v>0.6</v>
      </c>
      <c r="R76" s="3">
        <f t="shared" si="23"/>
        <v>5</v>
      </c>
    </row>
    <row r="77" spans="1:18" s="3" customFormat="1" ht="13.5">
      <c r="A77" s="19" t="s">
        <v>83</v>
      </c>
      <c r="B77" s="19">
        <f t="shared" si="19"/>
        <v>408</v>
      </c>
      <c r="C77" s="19">
        <v>214</v>
      </c>
      <c r="D77" s="19">
        <v>194</v>
      </c>
      <c r="E77" s="20">
        <v>8</v>
      </c>
      <c r="F77" s="21">
        <v>26.11</v>
      </c>
      <c r="G77" s="21">
        <v>21.94</v>
      </c>
      <c r="H77" s="21">
        <v>13.74</v>
      </c>
      <c r="I77" s="21">
        <v>0</v>
      </c>
      <c r="J77" s="21">
        <f t="shared" si="20"/>
        <v>9.57</v>
      </c>
      <c r="K77" s="21">
        <v>18.28</v>
      </c>
      <c r="L77" s="21">
        <f t="shared" si="21"/>
        <v>8.71</v>
      </c>
      <c r="M77" s="21"/>
      <c r="O77" s="3">
        <f t="shared" si="22"/>
        <v>7.829999999999998</v>
      </c>
      <c r="P77" s="3">
        <v>0.6</v>
      </c>
      <c r="R77" s="3">
        <f t="shared" si="23"/>
        <v>5</v>
      </c>
    </row>
    <row r="78" spans="1:18" s="3" customFormat="1" ht="13.5">
      <c r="A78" s="19" t="s">
        <v>84</v>
      </c>
      <c r="B78" s="19">
        <f t="shared" si="19"/>
        <v>517</v>
      </c>
      <c r="C78" s="19">
        <v>264</v>
      </c>
      <c r="D78" s="19">
        <v>253</v>
      </c>
      <c r="E78" s="20">
        <v>8</v>
      </c>
      <c r="F78" s="21">
        <v>33.09</v>
      </c>
      <c r="G78" s="21">
        <v>21.69</v>
      </c>
      <c r="H78" s="21">
        <v>14.65</v>
      </c>
      <c r="I78" s="21">
        <v>0</v>
      </c>
      <c r="J78" s="21">
        <f t="shared" si="20"/>
        <v>3.25</v>
      </c>
      <c r="K78" s="21">
        <v>23.16</v>
      </c>
      <c r="L78" s="21">
        <f t="shared" si="21"/>
        <v>19.91</v>
      </c>
      <c r="M78" s="21"/>
      <c r="O78" s="3">
        <f t="shared" si="22"/>
        <v>9.930000000000003</v>
      </c>
      <c r="P78" s="3">
        <v>0.6</v>
      </c>
      <c r="R78" s="3">
        <f t="shared" si="23"/>
        <v>6</v>
      </c>
    </row>
    <row r="79" spans="1:18" s="3" customFormat="1" ht="13.5">
      <c r="A79" s="19" t="s">
        <v>85</v>
      </c>
      <c r="B79" s="19">
        <f t="shared" si="19"/>
        <v>276</v>
      </c>
      <c r="C79" s="19">
        <v>135</v>
      </c>
      <c r="D79" s="19">
        <v>141</v>
      </c>
      <c r="E79" s="20">
        <v>8</v>
      </c>
      <c r="F79" s="21">
        <v>17.66</v>
      </c>
      <c r="G79" s="21">
        <v>1.6</v>
      </c>
      <c r="H79" s="21">
        <v>4.13</v>
      </c>
      <c r="I79" s="21">
        <v>12.45</v>
      </c>
      <c r="J79" s="21">
        <f t="shared" si="20"/>
        <v>0.5199999999999996</v>
      </c>
      <c r="K79" s="21">
        <v>12.36</v>
      </c>
      <c r="L79" s="21">
        <f t="shared" si="21"/>
        <v>11.84</v>
      </c>
      <c r="M79" s="21"/>
      <c r="O79" s="3">
        <f t="shared" si="22"/>
        <v>5.300000000000001</v>
      </c>
      <c r="P79" s="3">
        <v>0.6</v>
      </c>
      <c r="R79" s="3">
        <f t="shared" si="23"/>
        <v>3</v>
      </c>
    </row>
    <row r="80" spans="1:18" s="2" customFormat="1" ht="13.5">
      <c r="A80" s="16" t="s">
        <v>28</v>
      </c>
      <c r="B80" s="17">
        <f>SUM(B81:B92)</f>
        <v>2201</v>
      </c>
      <c r="C80" s="17">
        <f>SUM(C81:C92)</f>
        <v>1059</v>
      </c>
      <c r="D80" s="17">
        <f>SUM(D81:D92)</f>
        <v>1142</v>
      </c>
      <c r="E80" s="17"/>
      <c r="F80" s="18">
        <f aca="true" t="shared" si="24" ref="F80:L80">SUM(F81:F92)</f>
        <v>134.92</v>
      </c>
      <c r="G80" s="18">
        <f t="shared" si="24"/>
        <v>18.970000000000002</v>
      </c>
      <c r="H80" s="18">
        <f t="shared" si="24"/>
        <v>30.85</v>
      </c>
      <c r="I80" s="18">
        <f t="shared" si="24"/>
        <v>72.72999999999999</v>
      </c>
      <c r="J80" s="18">
        <f t="shared" si="24"/>
        <v>-12.370000000000001</v>
      </c>
      <c r="K80" s="18">
        <f t="shared" si="24"/>
        <v>94.44999999999999</v>
      </c>
      <c r="L80" s="18">
        <f t="shared" si="24"/>
        <v>107.52999999999999</v>
      </c>
      <c r="M80" s="18">
        <f aca="true" t="shared" si="25" ref="M80:R80">SUM(M81:M92)</f>
        <v>0</v>
      </c>
      <c r="N80" s="18">
        <f t="shared" si="25"/>
        <v>0</v>
      </c>
      <c r="O80" s="18">
        <f t="shared" si="25"/>
        <v>40.470000000000006</v>
      </c>
      <c r="P80" s="3">
        <v>0.6</v>
      </c>
      <c r="Q80" s="18">
        <f t="shared" si="25"/>
        <v>0</v>
      </c>
      <c r="R80" s="18">
        <f t="shared" si="25"/>
        <v>26</v>
      </c>
    </row>
    <row r="81" spans="1:18" s="3" customFormat="1" ht="13.5">
      <c r="A81" s="19" t="s">
        <v>123</v>
      </c>
      <c r="B81" s="19">
        <f t="shared" si="19"/>
        <v>139</v>
      </c>
      <c r="C81" s="19">
        <v>76</v>
      </c>
      <c r="D81" s="19">
        <v>63</v>
      </c>
      <c r="E81" s="20">
        <v>6</v>
      </c>
      <c r="F81" s="21">
        <v>6.67</v>
      </c>
      <c r="G81" s="21">
        <v>2.68</v>
      </c>
      <c r="H81" s="21">
        <v>2.41</v>
      </c>
      <c r="I81" s="21">
        <v>2.02</v>
      </c>
      <c r="J81" s="21">
        <f t="shared" si="20"/>
        <v>0.4399999999999995</v>
      </c>
      <c r="K81" s="21">
        <v>4.67</v>
      </c>
      <c r="L81" s="21">
        <f t="shared" si="21"/>
        <v>4.23</v>
      </c>
      <c r="M81" s="21"/>
      <c r="O81" s="3">
        <f t="shared" si="22"/>
        <v>2</v>
      </c>
      <c r="P81" s="3">
        <v>0.6</v>
      </c>
      <c r="R81" s="3">
        <f t="shared" si="23"/>
        <v>1</v>
      </c>
    </row>
    <row r="82" spans="1:18" s="3" customFormat="1" ht="13.5">
      <c r="A82" s="19" t="s">
        <v>29</v>
      </c>
      <c r="B82" s="19">
        <f t="shared" si="19"/>
        <v>0</v>
      </c>
      <c r="C82" s="19">
        <v>0</v>
      </c>
      <c r="D82" s="19">
        <v>0</v>
      </c>
      <c r="E82" s="20"/>
      <c r="F82" s="21">
        <v>0</v>
      </c>
      <c r="G82" s="21">
        <v>0.51</v>
      </c>
      <c r="H82" s="21">
        <v>0.2</v>
      </c>
      <c r="I82" s="21">
        <v>0</v>
      </c>
      <c r="J82" s="21">
        <f t="shared" si="20"/>
        <v>0.71</v>
      </c>
      <c r="K82" s="21">
        <v>0</v>
      </c>
      <c r="L82" s="21">
        <v>0</v>
      </c>
      <c r="M82" s="21"/>
      <c r="O82" s="3">
        <f t="shared" si="22"/>
        <v>0</v>
      </c>
      <c r="P82" s="3">
        <v>0.6</v>
      </c>
      <c r="R82" s="3">
        <f t="shared" si="23"/>
        <v>0</v>
      </c>
    </row>
    <row r="83" spans="1:18" s="3" customFormat="1" ht="13.5">
      <c r="A83" s="19" t="s">
        <v>30</v>
      </c>
      <c r="B83" s="19">
        <f t="shared" si="19"/>
        <v>149</v>
      </c>
      <c r="C83" s="19">
        <v>73</v>
      </c>
      <c r="D83" s="19">
        <v>76</v>
      </c>
      <c r="E83" s="20">
        <v>8</v>
      </c>
      <c r="F83" s="21">
        <v>9.54</v>
      </c>
      <c r="G83" s="21">
        <v>1.08</v>
      </c>
      <c r="H83" s="21">
        <v>2.22</v>
      </c>
      <c r="I83" s="21">
        <v>6.05</v>
      </c>
      <c r="J83" s="21">
        <f t="shared" si="20"/>
        <v>-0.1899999999999995</v>
      </c>
      <c r="K83" s="21">
        <v>6.68</v>
      </c>
      <c r="L83" s="21">
        <f t="shared" si="21"/>
        <v>6.869999999999999</v>
      </c>
      <c r="M83" s="21"/>
      <c r="O83" s="3">
        <f t="shared" si="22"/>
        <v>2.8599999999999994</v>
      </c>
      <c r="P83" s="3">
        <v>0.6</v>
      </c>
      <c r="R83" s="3">
        <f t="shared" si="23"/>
        <v>2</v>
      </c>
    </row>
    <row r="84" spans="1:18" s="3" customFormat="1" ht="13.5">
      <c r="A84" s="19" t="s">
        <v>31</v>
      </c>
      <c r="B84" s="19">
        <f t="shared" si="19"/>
        <v>145</v>
      </c>
      <c r="C84" s="19">
        <v>73</v>
      </c>
      <c r="D84" s="19">
        <v>72</v>
      </c>
      <c r="E84" s="20">
        <v>8</v>
      </c>
      <c r="F84" s="21">
        <v>9.28</v>
      </c>
      <c r="G84" s="21">
        <v>1.66</v>
      </c>
      <c r="H84" s="21">
        <v>2.1</v>
      </c>
      <c r="I84" s="21">
        <v>3.8</v>
      </c>
      <c r="J84" s="21">
        <f t="shared" si="20"/>
        <v>-1.7199999999999998</v>
      </c>
      <c r="K84" s="21">
        <v>6.5</v>
      </c>
      <c r="L84" s="21">
        <f t="shared" si="21"/>
        <v>8.219999999999999</v>
      </c>
      <c r="M84" s="21"/>
      <c r="O84" s="3">
        <f t="shared" si="22"/>
        <v>2.7799999999999994</v>
      </c>
      <c r="P84" s="3">
        <v>0.6</v>
      </c>
      <c r="R84" s="3">
        <f t="shared" si="23"/>
        <v>2</v>
      </c>
    </row>
    <row r="85" spans="1:18" s="3" customFormat="1" ht="13.5">
      <c r="A85" s="19" t="s">
        <v>32</v>
      </c>
      <c r="B85" s="19">
        <f t="shared" si="19"/>
        <v>398</v>
      </c>
      <c r="C85" s="19">
        <v>188</v>
      </c>
      <c r="D85" s="19">
        <v>210</v>
      </c>
      <c r="E85" s="20">
        <v>8</v>
      </c>
      <c r="F85" s="21">
        <v>25.47</v>
      </c>
      <c r="G85" s="21">
        <v>3.52</v>
      </c>
      <c r="H85" s="21">
        <v>5.78</v>
      </c>
      <c r="I85" s="21">
        <v>13.62</v>
      </c>
      <c r="J85" s="21">
        <f t="shared" si="20"/>
        <v>-2.549999999999997</v>
      </c>
      <c r="K85" s="21">
        <v>17.83</v>
      </c>
      <c r="L85" s="21">
        <f t="shared" si="21"/>
        <v>20.379999999999995</v>
      </c>
      <c r="M85" s="21"/>
      <c r="O85" s="3">
        <f t="shared" si="22"/>
        <v>7.640000000000001</v>
      </c>
      <c r="P85" s="3">
        <v>0.6</v>
      </c>
      <c r="R85" s="3">
        <f t="shared" si="23"/>
        <v>5</v>
      </c>
    </row>
    <row r="86" spans="1:18" s="3" customFormat="1" ht="13.5">
      <c r="A86" s="19" t="s">
        <v>33</v>
      </c>
      <c r="B86" s="19">
        <f t="shared" si="19"/>
        <v>423</v>
      </c>
      <c r="C86" s="19">
        <v>192</v>
      </c>
      <c r="D86" s="19">
        <v>231</v>
      </c>
      <c r="E86" s="20">
        <v>8</v>
      </c>
      <c r="F86" s="21">
        <v>27.07</v>
      </c>
      <c r="G86" s="21">
        <v>1.72</v>
      </c>
      <c r="H86" s="21">
        <v>5.39</v>
      </c>
      <c r="I86" s="21">
        <v>17.34</v>
      </c>
      <c r="J86" s="21">
        <f t="shared" si="20"/>
        <v>-2.620000000000001</v>
      </c>
      <c r="K86" s="21">
        <v>18.95</v>
      </c>
      <c r="L86" s="21">
        <f t="shared" si="21"/>
        <v>21.57</v>
      </c>
      <c r="M86" s="21"/>
      <c r="O86" s="3">
        <f t="shared" si="22"/>
        <v>8.120000000000001</v>
      </c>
      <c r="P86" s="3">
        <v>0.6</v>
      </c>
      <c r="R86" s="3">
        <f t="shared" si="23"/>
        <v>5</v>
      </c>
    </row>
    <row r="87" spans="1:18" s="3" customFormat="1" ht="13.5">
      <c r="A87" s="19" t="s">
        <v>34</v>
      </c>
      <c r="B87" s="19">
        <f t="shared" si="19"/>
        <v>275</v>
      </c>
      <c r="C87" s="19">
        <v>148</v>
      </c>
      <c r="D87" s="19">
        <v>127</v>
      </c>
      <c r="E87" s="20">
        <v>8</v>
      </c>
      <c r="F87" s="21">
        <v>17.6</v>
      </c>
      <c r="G87" s="21">
        <v>2.05</v>
      </c>
      <c r="H87" s="21">
        <v>4.05</v>
      </c>
      <c r="I87" s="21">
        <v>10.8</v>
      </c>
      <c r="J87" s="21">
        <f t="shared" si="20"/>
        <v>-0.7000000000000028</v>
      </c>
      <c r="K87" s="21">
        <v>12.32</v>
      </c>
      <c r="L87" s="21">
        <f t="shared" si="21"/>
        <v>13.020000000000003</v>
      </c>
      <c r="M87" s="21"/>
      <c r="O87" s="3">
        <f t="shared" si="22"/>
        <v>5.280000000000001</v>
      </c>
      <c r="P87" s="3">
        <v>0.6</v>
      </c>
      <c r="R87" s="3">
        <f t="shared" si="23"/>
        <v>3</v>
      </c>
    </row>
    <row r="88" spans="1:18" s="3" customFormat="1" ht="13.5">
      <c r="A88" s="19" t="s">
        <v>35</v>
      </c>
      <c r="B88" s="19">
        <f t="shared" si="19"/>
        <v>142</v>
      </c>
      <c r="C88" s="19">
        <v>61</v>
      </c>
      <c r="D88" s="19">
        <v>81</v>
      </c>
      <c r="E88" s="20">
        <v>8</v>
      </c>
      <c r="F88" s="21">
        <v>9.09</v>
      </c>
      <c r="G88" s="21">
        <v>3.07</v>
      </c>
      <c r="H88" s="21">
        <v>2.69</v>
      </c>
      <c r="I88" s="21">
        <v>2.05</v>
      </c>
      <c r="J88" s="21">
        <f t="shared" si="20"/>
        <v>-1.2800000000000002</v>
      </c>
      <c r="K88" s="21">
        <v>6.36</v>
      </c>
      <c r="L88" s="21">
        <f t="shared" si="21"/>
        <v>7.640000000000001</v>
      </c>
      <c r="M88" s="21"/>
      <c r="O88" s="3">
        <f t="shared" si="22"/>
        <v>2.7299999999999995</v>
      </c>
      <c r="P88" s="3">
        <v>0.6</v>
      </c>
      <c r="R88" s="3">
        <f t="shared" si="23"/>
        <v>2</v>
      </c>
    </row>
    <row r="89" spans="1:18" s="3" customFormat="1" ht="13.5">
      <c r="A89" s="19" t="s">
        <v>36</v>
      </c>
      <c r="B89" s="19">
        <f t="shared" si="19"/>
        <v>151</v>
      </c>
      <c r="C89" s="19">
        <v>67</v>
      </c>
      <c r="D89" s="19">
        <v>84</v>
      </c>
      <c r="E89" s="20">
        <v>8</v>
      </c>
      <c r="F89" s="21">
        <v>9.66</v>
      </c>
      <c r="G89" s="21">
        <v>0.57</v>
      </c>
      <c r="H89" s="21">
        <v>1.66</v>
      </c>
      <c r="I89" s="21">
        <v>5.2</v>
      </c>
      <c r="J89" s="21">
        <f t="shared" si="20"/>
        <v>-2.2300000000000004</v>
      </c>
      <c r="K89" s="21">
        <v>6.76</v>
      </c>
      <c r="L89" s="21">
        <f t="shared" si="21"/>
        <v>8.99</v>
      </c>
      <c r="M89" s="21"/>
      <c r="O89" s="3">
        <f t="shared" si="22"/>
        <v>2.9000000000000004</v>
      </c>
      <c r="P89" s="3">
        <v>0.6</v>
      </c>
      <c r="R89" s="3">
        <f t="shared" si="23"/>
        <v>2</v>
      </c>
    </row>
    <row r="90" spans="1:18" s="3" customFormat="1" ht="13.5">
      <c r="A90" s="19" t="s">
        <v>37</v>
      </c>
      <c r="B90" s="19">
        <f t="shared" si="19"/>
        <v>111</v>
      </c>
      <c r="C90" s="19">
        <v>57</v>
      </c>
      <c r="D90" s="19">
        <v>54</v>
      </c>
      <c r="E90" s="20">
        <v>8</v>
      </c>
      <c r="F90" s="21">
        <v>7.1</v>
      </c>
      <c r="G90" s="21">
        <v>1.02</v>
      </c>
      <c r="H90" s="21">
        <v>1.56</v>
      </c>
      <c r="I90" s="21">
        <v>3.44</v>
      </c>
      <c r="J90" s="21">
        <f t="shared" si="20"/>
        <v>-1.08</v>
      </c>
      <c r="K90" s="21">
        <v>4.97</v>
      </c>
      <c r="L90" s="21">
        <f t="shared" si="21"/>
        <v>6.05</v>
      </c>
      <c r="M90" s="21"/>
      <c r="O90" s="3">
        <f t="shared" si="22"/>
        <v>2.13</v>
      </c>
      <c r="P90" s="3">
        <v>0.6</v>
      </c>
      <c r="R90" s="3">
        <f t="shared" si="23"/>
        <v>1</v>
      </c>
    </row>
    <row r="91" spans="1:18" s="3" customFormat="1" ht="13.5">
      <c r="A91" s="19" t="s">
        <v>38</v>
      </c>
      <c r="B91" s="19">
        <f t="shared" si="19"/>
        <v>152</v>
      </c>
      <c r="C91" s="19">
        <v>70</v>
      </c>
      <c r="D91" s="19">
        <v>82</v>
      </c>
      <c r="E91" s="20">
        <v>8</v>
      </c>
      <c r="F91" s="21">
        <v>9.73</v>
      </c>
      <c r="G91" s="21">
        <v>0.19</v>
      </c>
      <c r="H91" s="21">
        <v>1.83</v>
      </c>
      <c r="I91" s="21">
        <v>7.07</v>
      </c>
      <c r="J91" s="21">
        <f t="shared" si="20"/>
        <v>-0.6400000000000006</v>
      </c>
      <c r="K91" s="21">
        <v>6.81</v>
      </c>
      <c r="L91" s="21">
        <f t="shared" si="21"/>
        <v>7.45</v>
      </c>
      <c r="M91" s="21"/>
      <c r="O91" s="3">
        <f t="shared" si="22"/>
        <v>2.920000000000001</v>
      </c>
      <c r="P91" s="3">
        <v>0.6</v>
      </c>
      <c r="R91" s="3">
        <f t="shared" si="23"/>
        <v>2</v>
      </c>
    </row>
    <row r="92" spans="1:18" s="3" customFormat="1" ht="13.5">
      <c r="A92" s="19" t="s">
        <v>39</v>
      </c>
      <c r="B92" s="19">
        <f t="shared" si="19"/>
        <v>116</v>
      </c>
      <c r="C92" s="19">
        <v>54</v>
      </c>
      <c r="D92" s="19">
        <v>62</v>
      </c>
      <c r="E92" s="20">
        <v>4</v>
      </c>
      <c r="F92" s="21">
        <v>3.71</v>
      </c>
      <c r="G92" s="21">
        <v>0.9</v>
      </c>
      <c r="H92" s="21">
        <v>0.96</v>
      </c>
      <c r="I92" s="21">
        <v>1.34</v>
      </c>
      <c r="J92" s="21">
        <f t="shared" si="20"/>
        <v>-0.5099999999999998</v>
      </c>
      <c r="K92" s="21">
        <v>2.6</v>
      </c>
      <c r="L92" s="21">
        <f t="shared" si="21"/>
        <v>3.11</v>
      </c>
      <c r="M92" s="21"/>
      <c r="O92" s="3">
        <f t="shared" si="22"/>
        <v>1.1099999999999999</v>
      </c>
      <c r="P92" s="3">
        <v>0.6</v>
      </c>
      <c r="R92" s="3">
        <f t="shared" si="23"/>
        <v>1</v>
      </c>
    </row>
    <row r="93" spans="1:18" s="2" customFormat="1" ht="13.5">
      <c r="A93" s="16" t="s">
        <v>67</v>
      </c>
      <c r="B93" s="17">
        <f>SUM(B94:B104)</f>
        <v>2664</v>
      </c>
      <c r="C93" s="17">
        <f>SUM(C94:C104)</f>
        <v>1354</v>
      </c>
      <c r="D93" s="17">
        <f>SUM(D94:D104)</f>
        <v>1310</v>
      </c>
      <c r="E93" s="17"/>
      <c r="F93" s="18">
        <f aca="true" t="shared" si="26" ref="F93:L93">SUM(F94:F104)</f>
        <v>166.09</v>
      </c>
      <c r="G93" s="18">
        <f t="shared" si="26"/>
        <v>37.39</v>
      </c>
      <c r="H93" s="18">
        <f t="shared" si="26"/>
        <v>44.059999999999995</v>
      </c>
      <c r="I93" s="18">
        <f t="shared" si="26"/>
        <v>71.99</v>
      </c>
      <c r="J93" s="18">
        <f t="shared" si="26"/>
        <v>-12.650000000000002</v>
      </c>
      <c r="K93" s="18">
        <f t="shared" si="26"/>
        <v>116.27999999999999</v>
      </c>
      <c r="L93" s="18">
        <f t="shared" si="26"/>
        <v>128.93</v>
      </c>
      <c r="M93" s="18">
        <f aca="true" t="shared" si="27" ref="M93:R93">SUM(M94:M104)</f>
        <v>0</v>
      </c>
      <c r="N93" s="18">
        <f t="shared" si="27"/>
        <v>0</v>
      </c>
      <c r="O93" s="18">
        <f t="shared" si="27"/>
        <v>49.81</v>
      </c>
      <c r="P93" s="3">
        <v>0.6</v>
      </c>
      <c r="Q93" s="18">
        <f t="shared" si="27"/>
        <v>0</v>
      </c>
      <c r="R93" s="18">
        <f t="shared" si="27"/>
        <v>31</v>
      </c>
    </row>
    <row r="94" spans="1:18" s="3" customFormat="1" ht="13.5">
      <c r="A94" s="19" t="s">
        <v>124</v>
      </c>
      <c r="B94" s="19">
        <f t="shared" si="19"/>
        <v>276</v>
      </c>
      <c r="C94" s="19">
        <v>127</v>
      </c>
      <c r="D94" s="19">
        <v>149</v>
      </c>
      <c r="E94" s="20">
        <v>6</v>
      </c>
      <c r="F94" s="21">
        <v>13.25</v>
      </c>
      <c r="G94" s="21">
        <v>2.11</v>
      </c>
      <c r="H94" s="21">
        <v>3.09</v>
      </c>
      <c r="I94" s="21">
        <v>6.61</v>
      </c>
      <c r="J94" s="21">
        <f t="shared" si="20"/>
        <v>-1.4400000000000013</v>
      </c>
      <c r="K94" s="21">
        <v>9.28</v>
      </c>
      <c r="L94" s="21">
        <f t="shared" si="21"/>
        <v>10.72</v>
      </c>
      <c r="M94" s="21"/>
      <c r="O94" s="3">
        <f t="shared" si="22"/>
        <v>3.9700000000000006</v>
      </c>
      <c r="P94" s="3">
        <v>0.6</v>
      </c>
      <c r="R94" s="3">
        <f t="shared" si="23"/>
        <v>2</v>
      </c>
    </row>
    <row r="95" spans="1:18" s="3" customFormat="1" ht="13.5">
      <c r="A95" s="19" t="s">
        <v>68</v>
      </c>
      <c r="B95" s="19">
        <f t="shared" si="19"/>
        <v>24</v>
      </c>
      <c r="C95" s="19">
        <v>9</v>
      </c>
      <c r="D95" s="19">
        <v>15</v>
      </c>
      <c r="E95" s="20">
        <v>8</v>
      </c>
      <c r="F95" s="21">
        <v>1.54</v>
      </c>
      <c r="G95" s="21">
        <v>-0.39</v>
      </c>
      <c r="H95" s="21">
        <v>0.07</v>
      </c>
      <c r="I95" s="21">
        <v>1.48</v>
      </c>
      <c r="J95" s="21">
        <f t="shared" si="20"/>
        <v>-0.3800000000000001</v>
      </c>
      <c r="K95" s="21">
        <v>1.08</v>
      </c>
      <c r="L95" s="21">
        <f t="shared" si="21"/>
        <v>1.4600000000000002</v>
      </c>
      <c r="M95" s="21"/>
      <c r="O95" s="3">
        <f t="shared" si="22"/>
        <v>0.45999999999999996</v>
      </c>
      <c r="P95" s="3">
        <v>0.6</v>
      </c>
      <c r="R95" s="3">
        <f t="shared" si="23"/>
        <v>0</v>
      </c>
    </row>
    <row r="96" spans="1:18" s="3" customFormat="1" ht="13.5">
      <c r="A96" s="19" t="s">
        <v>69</v>
      </c>
      <c r="B96" s="19">
        <f t="shared" si="19"/>
        <v>237</v>
      </c>
      <c r="C96" s="19">
        <v>116</v>
      </c>
      <c r="D96" s="19">
        <v>121</v>
      </c>
      <c r="E96" s="20">
        <v>8</v>
      </c>
      <c r="F96" s="21">
        <v>15.17</v>
      </c>
      <c r="G96" s="21">
        <v>4.22</v>
      </c>
      <c r="H96" s="21">
        <v>4.5</v>
      </c>
      <c r="I96" s="21">
        <v>6.13</v>
      </c>
      <c r="J96" s="21">
        <f t="shared" si="20"/>
        <v>-0.32000000000000206</v>
      </c>
      <c r="K96" s="21">
        <v>10.62</v>
      </c>
      <c r="L96" s="21">
        <f t="shared" si="21"/>
        <v>10.940000000000001</v>
      </c>
      <c r="M96" s="21"/>
      <c r="O96" s="3">
        <f t="shared" si="22"/>
        <v>4.550000000000001</v>
      </c>
      <c r="P96" s="3">
        <v>0.6</v>
      </c>
      <c r="R96" s="3">
        <f t="shared" si="23"/>
        <v>3</v>
      </c>
    </row>
    <row r="97" spans="1:18" s="3" customFormat="1" ht="13.5">
      <c r="A97" s="19" t="s">
        <v>70</v>
      </c>
      <c r="B97" s="19">
        <f t="shared" si="19"/>
        <v>302</v>
      </c>
      <c r="C97" s="19">
        <v>145</v>
      </c>
      <c r="D97" s="19">
        <v>157</v>
      </c>
      <c r="E97" s="20">
        <v>8</v>
      </c>
      <c r="F97" s="21">
        <v>19.33</v>
      </c>
      <c r="G97" s="21">
        <v>4.86</v>
      </c>
      <c r="H97" s="21">
        <v>4.92</v>
      </c>
      <c r="I97" s="21">
        <v>5.97</v>
      </c>
      <c r="J97" s="21">
        <f t="shared" si="20"/>
        <v>-3.5799999999999983</v>
      </c>
      <c r="K97" s="21">
        <v>13.53</v>
      </c>
      <c r="L97" s="21">
        <f t="shared" si="21"/>
        <v>17.11</v>
      </c>
      <c r="M97" s="21"/>
      <c r="O97" s="3">
        <f t="shared" si="22"/>
        <v>5.799999999999999</v>
      </c>
      <c r="P97" s="3">
        <v>0.6</v>
      </c>
      <c r="R97" s="3">
        <f t="shared" si="23"/>
        <v>3</v>
      </c>
    </row>
    <row r="98" spans="1:18" s="3" customFormat="1" ht="13.5">
      <c r="A98" s="19" t="s">
        <v>71</v>
      </c>
      <c r="B98" s="19">
        <f t="shared" si="19"/>
        <v>224</v>
      </c>
      <c r="C98" s="19">
        <v>116</v>
      </c>
      <c r="D98" s="19">
        <v>108</v>
      </c>
      <c r="E98" s="20">
        <v>8</v>
      </c>
      <c r="F98" s="21">
        <v>14.34</v>
      </c>
      <c r="G98" s="21">
        <v>7.23</v>
      </c>
      <c r="H98" s="21">
        <v>5.73</v>
      </c>
      <c r="I98" s="21">
        <v>2.28</v>
      </c>
      <c r="J98" s="21">
        <f t="shared" si="20"/>
        <v>0.9000000000000004</v>
      </c>
      <c r="K98" s="21">
        <v>10.04</v>
      </c>
      <c r="L98" s="21">
        <f t="shared" si="21"/>
        <v>9.139999999999999</v>
      </c>
      <c r="M98" s="21"/>
      <c r="O98" s="3">
        <f t="shared" si="22"/>
        <v>4.300000000000001</v>
      </c>
      <c r="P98" s="3">
        <v>0.6</v>
      </c>
      <c r="R98" s="3">
        <f t="shared" si="23"/>
        <v>3</v>
      </c>
    </row>
    <row r="99" spans="1:18" s="3" customFormat="1" ht="13.5">
      <c r="A99" s="19" t="s">
        <v>72</v>
      </c>
      <c r="B99" s="19">
        <f t="shared" si="19"/>
        <v>245</v>
      </c>
      <c r="C99" s="19">
        <v>128</v>
      </c>
      <c r="D99" s="19">
        <v>117</v>
      </c>
      <c r="E99" s="20">
        <v>8</v>
      </c>
      <c r="F99" s="21">
        <v>15.68</v>
      </c>
      <c r="G99" s="21">
        <v>4.6</v>
      </c>
      <c r="H99" s="21">
        <v>4.45</v>
      </c>
      <c r="I99" s="21">
        <v>4.78</v>
      </c>
      <c r="J99" s="21">
        <f t="shared" si="20"/>
        <v>-1.8499999999999979</v>
      </c>
      <c r="K99" s="21">
        <v>10.98</v>
      </c>
      <c r="L99" s="21">
        <f t="shared" si="21"/>
        <v>12.829999999999998</v>
      </c>
      <c r="M99" s="21"/>
      <c r="O99" s="3">
        <f t="shared" si="22"/>
        <v>4.699999999999999</v>
      </c>
      <c r="P99" s="3">
        <v>0.6</v>
      </c>
      <c r="R99" s="3">
        <f t="shared" si="23"/>
        <v>3</v>
      </c>
    </row>
    <row r="100" spans="1:18" s="3" customFormat="1" ht="13.5">
      <c r="A100" s="19" t="s">
        <v>73</v>
      </c>
      <c r="B100" s="19">
        <f t="shared" si="19"/>
        <v>220</v>
      </c>
      <c r="C100" s="19">
        <v>118</v>
      </c>
      <c r="D100" s="19">
        <v>102</v>
      </c>
      <c r="E100" s="20">
        <v>8</v>
      </c>
      <c r="F100" s="21">
        <v>14.08</v>
      </c>
      <c r="G100" s="21">
        <v>3.26</v>
      </c>
      <c r="H100" s="21">
        <v>4.08</v>
      </c>
      <c r="I100" s="21">
        <v>7.26</v>
      </c>
      <c r="J100" s="21">
        <f t="shared" si="20"/>
        <v>0.5199999999999996</v>
      </c>
      <c r="K100" s="21">
        <v>9.86</v>
      </c>
      <c r="L100" s="21">
        <f t="shared" si="21"/>
        <v>9.34</v>
      </c>
      <c r="M100" s="21"/>
      <c r="O100" s="3">
        <f t="shared" si="22"/>
        <v>4.220000000000001</v>
      </c>
      <c r="P100" s="3">
        <v>0.6</v>
      </c>
      <c r="R100" s="3">
        <f t="shared" si="23"/>
        <v>3</v>
      </c>
    </row>
    <row r="101" spans="1:18" s="3" customFormat="1" ht="13.5">
      <c r="A101" s="19" t="s">
        <v>74</v>
      </c>
      <c r="B101" s="19">
        <f t="shared" si="19"/>
        <v>403</v>
      </c>
      <c r="C101" s="19">
        <v>231</v>
      </c>
      <c r="D101" s="19">
        <v>172</v>
      </c>
      <c r="E101" s="20">
        <v>8</v>
      </c>
      <c r="F101" s="21">
        <v>25.79</v>
      </c>
      <c r="G101" s="21">
        <v>1.85</v>
      </c>
      <c r="H101" s="21">
        <v>4.64</v>
      </c>
      <c r="I101" s="21">
        <v>13.87</v>
      </c>
      <c r="J101" s="21">
        <f t="shared" si="20"/>
        <v>-5.43</v>
      </c>
      <c r="K101" s="21">
        <v>18.05</v>
      </c>
      <c r="L101" s="21">
        <f t="shared" si="21"/>
        <v>23.48</v>
      </c>
      <c r="M101" s="21"/>
      <c r="O101" s="3">
        <f t="shared" si="22"/>
        <v>7.739999999999998</v>
      </c>
      <c r="P101" s="3">
        <v>0.6</v>
      </c>
      <c r="R101" s="3">
        <f t="shared" si="23"/>
        <v>5</v>
      </c>
    </row>
    <row r="102" spans="1:18" s="3" customFormat="1" ht="13.5">
      <c r="A102" s="19" t="s">
        <v>75</v>
      </c>
      <c r="B102" s="19">
        <f t="shared" si="19"/>
        <v>238</v>
      </c>
      <c r="C102" s="19">
        <v>118</v>
      </c>
      <c r="D102" s="19">
        <v>120</v>
      </c>
      <c r="E102" s="20">
        <v>8</v>
      </c>
      <c r="F102" s="21">
        <v>15.23</v>
      </c>
      <c r="G102" s="21">
        <v>0.89</v>
      </c>
      <c r="H102" s="21">
        <v>3.66</v>
      </c>
      <c r="I102" s="21">
        <v>12.61</v>
      </c>
      <c r="J102" s="21">
        <f t="shared" si="20"/>
        <v>1.9299999999999997</v>
      </c>
      <c r="K102" s="21">
        <v>10.66</v>
      </c>
      <c r="L102" s="21">
        <f t="shared" si="21"/>
        <v>8.73</v>
      </c>
      <c r="M102" s="21"/>
      <c r="O102" s="3">
        <f t="shared" si="22"/>
        <v>4.57</v>
      </c>
      <c r="P102" s="3">
        <v>0.6</v>
      </c>
      <c r="R102" s="3">
        <f t="shared" si="23"/>
        <v>3</v>
      </c>
    </row>
    <row r="103" spans="1:18" s="3" customFormat="1" ht="13.5">
      <c r="A103" s="19" t="s">
        <v>76</v>
      </c>
      <c r="B103" s="19">
        <f t="shared" si="19"/>
        <v>148</v>
      </c>
      <c r="C103" s="19">
        <v>70</v>
      </c>
      <c r="D103" s="19">
        <v>78</v>
      </c>
      <c r="E103" s="20">
        <v>8</v>
      </c>
      <c r="F103" s="21">
        <v>9.47</v>
      </c>
      <c r="G103" s="21">
        <v>1.66</v>
      </c>
      <c r="H103" s="21">
        <v>2.3</v>
      </c>
      <c r="I103" s="21">
        <v>4.62</v>
      </c>
      <c r="J103" s="21">
        <f t="shared" si="20"/>
        <v>-0.8900000000000006</v>
      </c>
      <c r="K103" s="21">
        <v>6.63</v>
      </c>
      <c r="L103" s="21">
        <f t="shared" si="21"/>
        <v>7.5200000000000005</v>
      </c>
      <c r="M103" s="21"/>
      <c r="O103" s="3">
        <f t="shared" si="22"/>
        <v>2.8400000000000007</v>
      </c>
      <c r="P103" s="3">
        <v>0.6</v>
      </c>
      <c r="R103" s="3">
        <f t="shared" si="23"/>
        <v>2</v>
      </c>
    </row>
    <row r="104" spans="1:18" s="3" customFormat="1" ht="13.5">
      <c r="A104" s="19" t="s">
        <v>77</v>
      </c>
      <c r="B104" s="19">
        <f t="shared" si="19"/>
        <v>347</v>
      </c>
      <c r="C104" s="19">
        <v>176</v>
      </c>
      <c r="D104" s="19">
        <v>171</v>
      </c>
      <c r="E104" s="20">
        <v>8</v>
      </c>
      <c r="F104" s="21">
        <v>22.21</v>
      </c>
      <c r="G104" s="21">
        <v>7.1</v>
      </c>
      <c r="H104" s="21">
        <v>6.62</v>
      </c>
      <c r="I104" s="21">
        <v>6.38</v>
      </c>
      <c r="J104" s="21">
        <f t="shared" si="20"/>
        <v>-2.110000000000003</v>
      </c>
      <c r="K104" s="21">
        <v>15.55</v>
      </c>
      <c r="L104" s="21">
        <f t="shared" si="21"/>
        <v>17.660000000000004</v>
      </c>
      <c r="M104" s="21"/>
      <c r="O104" s="3">
        <f t="shared" si="22"/>
        <v>6.66</v>
      </c>
      <c r="P104" s="3">
        <v>0.6</v>
      </c>
      <c r="R104" s="3">
        <f t="shared" si="23"/>
        <v>4</v>
      </c>
    </row>
    <row r="105" spans="1:18" s="4" customFormat="1" ht="19.5" customHeight="1">
      <c r="A105" s="25" t="s">
        <v>96</v>
      </c>
      <c r="B105" s="25">
        <f t="shared" si="19"/>
        <v>275</v>
      </c>
      <c r="C105" s="25">
        <v>139</v>
      </c>
      <c r="D105" s="25">
        <v>136</v>
      </c>
      <c r="E105" s="26">
        <v>8</v>
      </c>
      <c r="F105" s="27">
        <v>17.6</v>
      </c>
      <c r="G105" s="27">
        <v>7.61</v>
      </c>
      <c r="H105" s="27">
        <v>6.26</v>
      </c>
      <c r="I105" s="27">
        <v>3.29</v>
      </c>
      <c r="J105" s="27">
        <f t="shared" si="20"/>
        <v>-0.4400000000000013</v>
      </c>
      <c r="K105" s="27">
        <v>12.36</v>
      </c>
      <c r="L105" s="31">
        <f t="shared" si="21"/>
        <v>12.8</v>
      </c>
      <c r="M105" s="27"/>
      <c r="O105" s="3">
        <f t="shared" si="22"/>
        <v>5.240000000000002</v>
      </c>
      <c r="P105" s="3">
        <v>0.6</v>
      </c>
      <c r="R105" s="3">
        <f t="shared" si="23"/>
        <v>3</v>
      </c>
    </row>
    <row r="106" spans="1:13" s="3" customFormat="1" ht="13.5">
      <c r="A106" s="28"/>
      <c r="B106" s="28"/>
      <c r="C106" s="28"/>
      <c r="D106" s="28"/>
      <c r="E106" s="29"/>
      <c r="F106" s="30"/>
      <c r="G106" s="30"/>
      <c r="H106" s="30"/>
      <c r="I106" s="30"/>
      <c r="J106" s="30"/>
      <c r="K106" s="30"/>
      <c r="L106" s="30"/>
      <c r="M106" s="30"/>
    </row>
    <row r="107" spans="1:13" s="3" customFormat="1" ht="13.5">
      <c r="A107" s="28"/>
      <c r="B107" s="28"/>
      <c r="C107" s="28"/>
      <c r="D107" s="28"/>
      <c r="E107" s="29"/>
      <c r="F107" s="30"/>
      <c r="G107" s="30"/>
      <c r="H107" s="30"/>
      <c r="I107" s="30"/>
      <c r="J107" s="30"/>
      <c r="K107" s="30"/>
      <c r="L107" s="30"/>
      <c r="M107" s="30"/>
    </row>
    <row r="108" spans="1:13" s="3" customFormat="1" ht="13.5">
      <c r="A108" s="28"/>
      <c r="B108" s="28"/>
      <c r="C108" s="28"/>
      <c r="D108" s="28"/>
      <c r="E108" s="29"/>
      <c r="F108" s="30"/>
      <c r="G108" s="30"/>
      <c r="H108" s="30"/>
      <c r="I108" s="30"/>
      <c r="J108" s="30"/>
      <c r="K108" s="30"/>
      <c r="L108" s="30"/>
      <c r="M108" s="30"/>
    </row>
    <row r="109" spans="1:13" s="3" customFormat="1" ht="13.5">
      <c r="A109" s="28"/>
      <c r="B109" s="28"/>
      <c r="C109" s="28"/>
      <c r="D109" s="28"/>
      <c r="E109" s="29"/>
      <c r="F109" s="30"/>
      <c r="G109" s="30"/>
      <c r="H109" s="30"/>
      <c r="I109" s="30"/>
      <c r="J109" s="30"/>
      <c r="K109" s="30"/>
      <c r="L109" s="30"/>
      <c r="M109" s="30"/>
    </row>
    <row r="110" spans="1:13" s="3" customFormat="1" ht="13.5">
      <c r="A110" s="28"/>
      <c r="B110" s="28"/>
      <c r="C110" s="28"/>
      <c r="D110" s="28"/>
      <c r="E110" s="29"/>
      <c r="F110" s="30"/>
      <c r="G110" s="30"/>
      <c r="H110" s="30"/>
      <c r="I110" s="30"/>
      <c r="J110" s="30"/>
      <c r="K110" s="30"/>
      <c r="L110" s="30"/>
      <c r="M110" s="30"/>
    </row>
    <row r="111" spans="1:13" s="3" customFormat="1" ht="13.5">
      <c r="A111" s="28"/>
      <c r="B111" s="28"/>
      <c r="C111" s="28"/>
      <c r="D111" s="28"/>
      <c r="E111" s="29"/>
      <c r="F111" s="30"/>
      <c r="G111" s="30"/>
      <c r="H111" s="30"/>
      <c r="I111" s="30"/>
      <c r="J111" s="30"/>
      <c r="K111" s="30"/>
      <c r="L111" s="30"/>
      <c r="M111" s="30"/>
    </row>
    <row r="112" spans="1:13" s="3" customFormat="1" ht="13.5">
      <c r="A112" s="28"/>
      <c r="B112" s="28"/>
      <c r="C112" s="28"/>
      <c r="D112" s="28"/>
      <c r="E112" s="29"/>
      <c r="F112" s="30"/>
      <c r="G112" s="30"/>
      <c r="H112" s="30"/>
      <c r="I112" s="30"/>
      <c r="J112" s="30"/>
      <c r="K112" s="30"/>
      <c r="L112" s="30"/>
      <c r="M112" s="30"/>
    </row>
    <row r="113" spans="1:13" s="3" customFormat="1" ht="13.5">
      <c r="A113" s="28"/>
      <c r="B113" s="28"/>
      <c r="C113" s="28"/>
      <c r="D113" s="28"/>
      <c r="E113" s="29"/>
      <c r="F113" s="30"/>
      <c r="G113" s="30"/>
      <c r="H113" s="30"/>
      <c r="I113" s="30"/>
      <c r="J113" s="30"/>
      <c r="K113" s="30"/>
      <c r="L113" s="30"/>
      <c r="M113" s="30"/>
    </row>
    <row r="114" spans="1:13" s="3" customFormat="1" ht="13.5">
      <c r="A114" s="28"/>
      <c r="B114" s="28"/>
      <c r="C114" s="28"/>
      <c r="D114" s="28"/>
      <c r="E114" s="29"/>
      <c r="F114" s="30"/>
      <c r="G114" s="30"/>
      <c r="H114" s="30"/>
      <c r="I114" s="30"/>
      <c r="J114" s="30"/>
      <c r="K114" s="30"/>
      <c r="L114" s="30"/>
      <c r="M114" s="30"/>
    </row>
    <row r="115" spans="1:13" s="3" customFormat="1" ht="13.5">
      <c r="A115" s="28"/>
      <c r="B115" s="28"/>
      <c r="C115" s="28"/>
      <c r="D115" s="28"/>
      <c r="E115" s="29"/>
      <c r="F115" s="30"/>
      <c r="G115" s="30"/>
      <c r="H115" s="30"/>
      <c r="I115" s="30"/>
      <c r="J115" s="30"/>
      <c r="K115" s="30"/>
      <c r="L115" s="30"/>
      <c r="M115" s="30"/>
    </row>
  </sheetData>
  <sheetProtection/>
  <mergeCells count="8">
    <mergeCell ref="A2:M2"/>
    <mergeCell ref="A3:M3"/>
    <mergeCell ref="B4:D4"/>
    <mergeCell ref="F4:J4"/>
    <mergeCell ref="A4:A5"/>
    <mergeCell ref="E4:E5"/>
    <mergeCell ref="K4:K5"/>
    <mergeCell ref="L4:L5"/>
  </mergeCells>
  <printOptions horizontalCentered="1"/>
  <pageMargins left="0.2" right="0.2" top="0.35" bottom="0.35" header="0.31" footer="0.31"/>
  <pageSetup horizontalDpi="200" verticalDpi="2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</cp:lastModifiedBy>
  <cp:lastPrinted>2017-11-23T02:29:24Z</cp:lastPrinted>
  <dcterms:created xsi:type="dcterms:W3CDTF">2013-12-05T04:04:16Z</dcterms:created>
  <dcterms:modified xsi:type="dcterms:W3CDTF">2018-11-21T09:37:00Z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