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10365"/>
  </bookViews>
  <sheets>
    <sheet name="附件1" sheetId="2" r:id="rId1"/>
  </sheets>
  <definedNames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<sst xmlns="http://schemas.openxmlformats.org/spreadsheetml/2006/main" count="116" uniqueCount="105">
  <si>
    <t>附件1</t>
  </si>
  <si>
    <t xml:space="preserve">2020年教师队伍建设经费安排表                                                              </t>
  </si>
  <si>
    <t>单位：万元</t>
  </si>
  <si>
    <t>设区市</t>
  </si>
  <si>
    <t>合计</t>
  </si>
  <si>
    <t>名师名校长工作室</t>
  </si>
  <si>
    <t>师资精准帮扶</t>
  </si>
  <si>
    <t>进修校建设</t>
  </si>
  <si>
    <t>台湾全职教师引进</t>
  </si>
  <si>
    <t>出国研修</t>
  </si>
  <si>
    <t>乡村教师校长支持计划</t>
  </si>
  <si>
    <t>公费师范男生</t>
  </si>
  <si>
    <t>委托第三方工作经费</t>
  </si>
  <si>
    <t>“十三五”名师名校长培养工程</t>
  </si>
  <si>
    <t>幼教特教教师校长培训</t>
  </si>
  <si>
    <t>三项计划</t>
  </si>
  <si>
    <t>备注</t>
  </si>
  <si>
    <t>重点县跟岗</t>
  </si>
  <si>
    <t>重点县支教</t>
  </si>
  <si>
    <t>领航名校长工作室</t>
  </si>
  <si>
    <t>送陪下乡</t>
  </si>
  <si>
    <t>乡村校长助力工程</t>
  </si>
  <si>
    <t>乡村教师素质提升工程</t>
  </si>
  <si>
    <t>学科教学带头人</t>
  </si>
  <si>
    <t>名校长后备</t>
  </si>
  <si>
    <t>福州市</t>
  </si>
  <si>
    <t>福州市本级</t>
  </si>
  <si>
    <t>小计</t>
  </si>
  <si>
    <t>车云、林杰、黄炳锋、林碧珍、方晓敏、王蓉工作室</t>
  </si>
  <si>
    <t>闽江师范高等专科学校</t>
  </si>
  <si>
    <t>福州外语外贸学院</t>
  </si>
  <si>
    <t>闽江学院</t>
  </si>
  <si>
    <t>阳光学院</t>
  </si>
  <si>
    <t>鼓楼区</t>
  </si>
  <si>
    <t>台江区</t>
  </si>
  <si>
    <t>仓山区</t>
  </si>
  <si>
    <t>吴云开工作室</t>
  </si>
  <si>
    <t>连江县</t>
  </si>
  <si>
    <t>福清市</t>
  </si>
  <si>
    <t>夏金领航名校长工作室四川凉山支教补贴</t>
  </si>
  <si>
    <t>莆田市</t>
  </si>
  <si>
    <t>莆田本级</t>
  </si>
  <si>
    <t>彭志强、邹荔生、蔡德清工作室</t>
  </si>
  <si>
    <t>莆田学院</t>
  </si>
  <si>
    <t>许慧心工作室</t>
  </si>
  <si>
    <t>三明市</t>
  </si>
  <si>
    <t>三明市本级</t>
  </si>
  <si>
    <t>林晓丰工作室10万元，林启福领航名校长工作室四川凉山支教补贴3万元</t>
  </si>
  <si>
    <t>三明学院</t>
  </si>
  <si>
    <t>大田县</t>
  </si>
  <si>
    <t>叶玉珍工作室</t>
  </si>
  <si>
    <t>泉州市</t>
  </si>
  <si>
    <t>泉州市本级</t>
  </si>
  <si>
    <t>泉州本级</t>
  </si>
  <si>
    <t>邱小鹰工作室</t>
  </si>
  <si>
    <t xml:space="preserve">泉州师范学院 </t>
  </si>
  <si>
    <t>特教骨干教师培训67.5万元,2018年领军人才第三年经费60万元</t>
  </si>
  <si>
    <t>泉州幼儿师范高等专科学校</t>
  </si>
  <si>
    <t>幼教骨干教师省级培训360万元</t>
  </si>
  <si>
    <t>丰泽区</t>
  </si>
  <si>
    <t>郑劭煌工作室10万元，郑惠懋领航名校长工作室四川凉山支教补贴4万元</t>
  </si>
  <si>
    <t>惠安县</t>
  </si>
  <si>
    <t>曾忠民工作室</t>
  </si>
  <si>
    <t>永春县</t>
  </si>
  <si>
    <t>陈建源工作室</t>
  </si>
  <si>
    <t>德化县</t>
  </si>
  <si>
    <t>南安市</t>
  </si>
  <si>
    <t>漳州市</t>
  </si>
  <si>
    <t>漳州本级</t>
  </si>
  <si>
    <t>赵璟、兰臻工作室</t>
  </si>
  <si>
    <t>南靖县</t>
  </si>
  <si>
    <t>南平市</t>
  </si>
  <si>
    <t>南平市本级</t>
  </si>
  <si>
    <t>杨邦清工作室10万元，出国研修新加坡项目3万元</t>
  </si>
  <si>
    <t>武夷学院</t>
  </si>
  <si>
    <t>建瓯市</t>
  </si>
  <si>
    <t>张华工作室</t>
  </si>
  <si>
    <t>邵武市</t>
  </si>
  <si>
    <t>郑伙亮工作室</t>
  </si>
  <si>
    <t>龙岩市</t>
  </si>
  <si>
    <t>龙岩市本级</t>
  </si>
  <si>
    <t>龙岩学院</t>
  </si>
  <si>
    <t>2018年领军人才第三年经费12万元</t>
  </si>
  <si>
    <t>上杭县</t>
  </si>
  <si>
    <t>黄毕年工作室</t>
  </si>
  <si>
    <t>连城县</t>
  </si>
  <si>
    <t>罗月旺工作室</t>
  </si>
  <si>
    <t>武平县</t>
  </si>
  <si>
    <t>陈伟光工作室</t>
  </si>
  <si>
    <t>宁德市</t>
  </si>
  <si>
    <t>宁德市本级</t>
  </si>
  <si>
    <t>缪剑峰、陈春、黄艳枫、陈瑞清工作室</t>
  </si>
  <si>
    <t>宁德师范学院</t>
  </si>
  <si>
    <t>柘荣县</t>
  </si>
  <si>
    <t>游爱金工作室</t>
  </si>
  <si>
    <t>霞浦县</t>
  </si>
  <si>
    <t>谢盛强、郑文工作室</t>
  </si>
  <si>
    <t>福鼎市</t>
  </si>
  <si>
    <t>福安市</t>
  </si>
  <si>
    <t>平潭综合实验区</t>
  </si>
  <si>
    <t>林枫工作室</t>
  </si>
  <si>
    <t>厦门市</t>
  </si>
  <si>
    <t>厦门市本级</t>
  </si>
  <si>
    <t>厦门教科院</t>
  </si>
  <si>
    <t>思政课教师队伍研究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</si>
</sst>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17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17" fillId="9" borderId="1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7"/>
  <sheetViews>
    <sheetView tabSelected="1" workbookViewId="0">
      <pane ySplit="5" topLeftCell="A45" activePane="bottomLeft" state="frozen"/>
      <selection/>
      <selection pane="bottomLeft" activeCell="G65" sqref="G65"/>
    </sheetView>
  </sheetViews>
  <sheetFormatPr defaultColWidth="9" defaultRowHeight="13.5"/>
  <cols>
    <col min="1" max="1" width="4.125" style="7" customWidth="1"/>
    <col min="2" max="2" width="10.375" style="8" customWidth="1"/>
    <col min="3" max="3" width="7.375" customWidth="1"/>
    <col min="4" max="4" width="6.25" style="9" customWidth="1"/>
    <col min="5" max="5" width="6.125" style="9" customWidth="1"/>
    <col min="6" max="6" width="6.5" style="9" customWidth="1"/>
    <col min="7" max="7" width="7.5" style="9" customWidth="1"/>
    <col min="8" max="8" width="5.375" style="9" customWidth="1"/>
    <col min="9" max="9" width="5.875" style="9" customWidth="1"/>
    <col min="10" max="10" width="7.625" style="9" customWidth="1"/>
    <col min="11" max="11" width="4.375" style="9" customWidth="1"/>
    <col min="12" max="12" width="8.125" style="9" customWidth="1"/>
    <col min="13" max="13" width="10.25" style="9" customWidth="1"/>
    <col min="14" max="14" width="6" style="9" customWidth="1"/>
    <col min="15" max="15" width="6.125" style="9" customWidth="1"/>
    <col min="16" max="16" width="7.25" style="9" customWidth="1"/>
    <col min="17" max="17" width="6.25" style="9" customWidth="1"/>
    <col min="18" max="18" width="6.125" style="9" customWidth="1"/>
    <col min="19" max="19" width="5.25" style="9" customWidth="1"/>
    <col min="20" max="20" width="12.875" style="7" customWidth="1"/>
  </cols>
  <sheetData>
    <row r="1" ht="18.75" spans="1:2">
      <c r="A1" s="10" t="s">
        <v>0</v>
      </c>
      <c r="B1" s="11"/>
    </row>
    <row r="2" s="1" customFormat="1" ht="33" customHeight="1" spans="1:20">
      <c r="A2" s="12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7"/>
    </row>
    <row r="3" customFormat="1" ht="18" customHeight="1" spans="1:20">
      <c r="A3" s="15"/>
      <c r="B3" s="16"/>
      <c r="C3" s="17"/>
      <c r="D3" s="17"/>
      <c r="E3" s="18"/>
      <c r="F3" s="18"/>
      <c r="G3" s="18"/>
      <c r="H3" s="18"/>
      <c r="I3" s="17"/>
      <c r="J3" s="17"/>
      <c r="K3" s="17"/>
      <c r="L3" s="17"/>
      <c r="M3" s="17"/>
      <c r="N3" s="17"/>
      <c r="O3" s="17"/>
      <c r="P3" s="18"/>
      <c r="Q3" s="18"/>
      <c r="R3" s="17"/>
      <c r="S3" s="17"/>
      <c r="T3" s="43" t="s">
        <v>2</v>
      </c>
    </row>
    <row r="4" s="2" customFormat="1" ht="38" customHeight="1" spans="1:20">
      <c r="A4" s="19" t="s">
        <v>3</v>
      </c>
      <c r="B4" s="20"/>
      <c r="C4" s="21" t="s">
        <v>4</v>
      </c>
      <c r="D4" s="22" t="s">
        <v>5</v>
      </c>
      <c r="E4" s="23" t="s">
        <v>6</v>
      </c>
      <c r="F4" s="23"/>
      <c r="G4" s="23"/>
      <c r="H4" s="23"/>
      <c r="I4" s="22" t="s">
        <v>7</v>
      </c>
      <c r="J4" s="22" t="s">
        <v>8</v>
      </c>
      <c r="K4" s="22" t="s">
        <v>9</v>
      </c>
      <c r="L4" s="23" t="s">
        <v>10</v>
      </c>
      <c r="M4" s="23"/>
      <c r="N4" s="22" t="s">
        <v>11</v>
      </c>
      <c r="O4" s="22" t="s">
        <v>12</v>
      </c>
      <c r="P4" s="42" t="s">
        <v>13</v>
      </c>
      <c r="Q4" s="44"/>
      <c r="R4" s="22" t="s">
        <v>14</v>
      </c>
      <c r="S4" s="22" t="s">
        <v>15</v>
      </c>
      <c r="T4" s="29" t="s">
        <v>16</v>
      </c>
    </row>
    <row r="5" s="2" customFormat="1" ht="36" spans="1:20">
      <c r="A5" s="24"/>
      <c r="B5" s="25"/>
      <c r="C5" s="26"/>
      <c r="D5" s="27"/>
      <c r="E5" s="28" t="s">
        <v>17</v>
      </c>
      <c r="F5" s="28" t="s">
        <v>18</v>
      </c>
      <c r="G5" s="28" t="s">
        <v>19</v>
      </c>
      <c r="H5" s="28" t="s">
        <v>20</v>
      </c>
      <c r="I5" s="27"/>
      <c r="J5" s="27"/>
      <c r="K5" s="27"/>
      <c r="L5" s="28" t="s">
        <v>21</v>
      </c>
      <c r="M5" s="28" t="s">
        <v>22</v>
      </c>
      <c r="N5" s="27"/>
      <c r="O5" s="27"/>
      <c r="P5" s="28" t="s">
        <v>23</v>
      </c>
      <c r="Q5" s="28" t="s">
        <v>24</v>
      </c>
      <c r="R5" s="27"/>
      <c r="S5" s="27"/>
      <c r="T5" s="29"/>
    </row>
    <row r="6" s="2" customFormat="1" ht="12" spans="1:20">
      <c r="A6" s="29" t="s">
        <v>4</v>
      </c>
      <c r="B6" s="29"/>
      <c r="C6" s="23">
        <f>C7+C19+C22+C27+C37+C40+C46+C53+C62+C61</f>
        <v>3600</v>
      </c>
      <c r="D6" s="23">
        <f t="shared" ref="D6:S6" si="0">D7+D19+D22+D27+D37+D40+D46+D53+D62+D61</f>
        <v>330</v>
      </c>
      <c r="E6" s="23">
        <f t="shared" si="0"/>
        <v>207</v>
      </c>
      <c r="F6" s="23">
        <f t="shared" si="0"/>
        <v>200</v>
      </c>
      <c r="G6" s="23">
        <f t="shared" si="0"/>
        <v>12</v>
      </c>
      <c r="H6" s="23">
        <f t="shared" si="0"/>
        <v>2.4</v>
      </c>
      <c r="I6" s="23">
        <f t="shared" si="0"/>
        <v>500</v>
      </c>
      <c r="J6" s="23">
        <f t="shared" si="0"/>
        <v>620</v>
      </c>
      <c r="K6" s="23">
        <f t="shared" si="0"/>
        <v>3</v>
      </c>
      <c r="L6" s="23">
        <f t="shared" si="0"/>
        <v>168.2</v>
      </c>
      <c r="M6" s="23">
        <f t="shared" si="0"/>
        <v>337.5</v>
      </c>
      <c r="N6" s="23">
        <f t="shared" si="0"/>
        <v>354.4</v>
      </c>
      <c r="O6" s="23">
        <f t="shared" si="0"/>
        <v>2.4</v>
      </c>
      <c r="P6" s="23">
        <f t="shared" si="0"/>
        <v>72</v>
      </c>
      <c r="Q6" s="23">
        <f t="shared" si="0"/>
        <v>291.6</v>
      </c>
      <c r="R6" s="23">
        <f t="shared" si="0"/>
        <v>427.5</v>
      </c>
      <c r="S6" s="23">
        <f t="shared" si="0"/>
        <v>72</v>
      </c>
      <c r="T6" s="45"/>
    </row>
    <row r="7" s="2" customFormat="1" ht="12" spans="1:20">
      <c r="A7" s="29" t="s">
        <v>25</v>
      </c>
      <c r="B7" s="29"/>
      <c r="C7" s="23">
        <f>C8+C14+C15+C16+C17+C18</f>
        <v>1027.2</v>
      </c>
      <c r="D7" s="23">
        <f>D8+D14+D15+D16+D17+D18</f>
        <v>70</v>
      </c>
      <c r="E7" s="23">
        <f>E8+E14+E15+E16+E17+E18</f>
        <v>45</v>
      </c>
      <c r="F7" s="23">
        <f>F8+F14+F15+F16+F17+F18</f>
        <v>10</v>
      </c>
      <c r="G7" s="23">
        <f>G8+G14+G15+G16+G17+G18</f>
        <v>5</v>
      </c>
      <c r="H7" s="23"/>
      <c r="I7" s="23">
        <f>I8+I14+I15+I16+I17+I18</f>
        <v>160</v>
      </c>
      <c r="J7" s="23">
        <f>J8+J14+J15+J16+J17+J18</f>
        <v>260</v>
      </c>
      <c r="K7" s="23"/>
      <c r="L7" s="23">
        <f t="shared" ref="L7:S7" si="1">L8+L14+L15+L16+L17+L18</f>
        <v>67.5</v>
      </c>
      <c r="M7" s="23">
        <f t="shared" si="1"/>
        <v>202.5</v>
      </c>
      <c r="N7" s="23">
        <f t="shared" si="1"/>
        <v>207.2</v>
      </c>
      <c r="O7" s="23">
        <f t="shared" si="1"/>
        <v>0</v>
      </c>
      <c r="P7" s="23">
        <f t="shared" si="1"/>
        <v>0</v>
      </c>
      <c r="Q7" s="23"/>
      <c r="R7" s="23">
        <f>R8+R14+R15+R16+R17+R18</f>
        <v>0</v>
      </c>
      <c r="S7" s="23">
        <f>S8+S14+S15+S16+S17+S18</f>
        <v>0</v>
      </c>
      <c r="T7" s="45"/>
    </row>
    <row r="8" s="3" customFormat="1" ht="12" spans="1:20">
      <c r="A8" s="30" t="s">
        <v>26</v>
      </c>
      <c r="B8" s="30" t="s">
        <v>27</v>
      </c>
      <c r="C8" s="31">
        <f>C9+C10+C11+C12+C13</f>
        <v>852.2</v>
      </c>
      <c r="D8" s="31">
        <f>D9+D10+D11+D12+D13</f>
        <v>60</v>
      </c>
      <c r="E8" s="31">
        <f>E9+E10+E11+E12+E13</f>
        <v>45</v>
      </c>
      <c r="F8" s="31">
        <f>F9+F10+F11+F12+F13</f>
        <v>10</v>
      </c>
      <c r="G8" s="31">
        <f>G9+G10+G11+G12+G13</f>
        <v>0</v>
      </c>
      <c r="H8" s="31"/>
      <c r="I8" s="31">
        <f>I9+I10+I11+I12+I13</f>
        <v>0</v>
      </c>
      <c r="J8" s="31">
        <f>J9+J10+J11+J12+J13</f>
        <v>260</v>
      </c>
      <c r="K8" s="31"/>
      <c r="L8" s="31">
        <f>L9+L10+L11+L12+L13</f>
        <v>67.5</v>
      </c>
      <c r="M8" s="31">
        <f>M9+M10+M11+M12+M13</f>
        <v>202.5</v>
      </c>
      <c r="N8" s="31">
        <f>N9+N10+N11+N12+N13</f>
        <v>207.2</v>
      </c>
      <c r="O8" s="31">
        <f>O9+O10+O11+O12+O13</f>
        <v>0</v>
      </c>
      <c r="P8" s="31">
        <f>P9+P10+P11+P12+P13</f>
        <v>0</v>
      </c>
      <c r="Q8" s="31"/>
      <c r="R8" s="31">
        <f>R9+R10+R11+R12+R13</f>
        <v>0</v>
      </c>
      <c r="S8" s="31">
        <f>S9+S10+S11+S12+S13</f>
        <v>0</v>
      </c>
      <c r="T8" s="46"/>
    </row>
    <row r="9" s="3" customFormat="1" ht="60" customHeight="1" spans="1:20">
      <c r="A9" s="30"/>
      <c r="B9" s="30" t="s">
        <v>26</v>
      </c>
      <c r="C9" s="31">
        <f t="shared" ref="C9:C18" si="2">SUM(D9:S9)</f>
        <v>115</v>
      </c>
      <c r="D9" s="31">
        <v>60</v>
      </c>
      <c r="E9" s="31">
        <v>45</v>
      </c>
      <c r="F9" s="31">
        <v>10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47" t="s">
        <v>28</v>
      </c>
    </row>
    <row r="10" s="3" customFormat="1" ht="24" spans="1:20">
      <c r="A10" s="30"/>
      <c r="B10" s="30" t="s">
        <v>29</v>
      </c>
      <c r="C10" s="31">
        <f t="shared" si="2"/>
        <v>477.2</v>
      </c>
      <c r="D10" s="31"/>
      <c r="E10" s="31"/>
      <c r="F10" s="31"/>
      <c r="G10" s="31"/>
      <c r="H10" s="31"/>
      <c r="I10" s="31"/>
      <c r="J10" s="31"/>
      <c r="K10" s="31"/>
      <c r="L10" s="31">
        <v>67.5</v>
      </c>
      <c r="M10" s="31">
        <v>202.5</v>
      </c>
      <c r="N10" s="31">
        <v>207.2</v>
      </c>
      <c r="O10" s="31"/>
      <c r="P10" s="31"/>
      <c r="Q10" s="31"/>
      <c r="R10" s="31"/>
      <c r="S10" s="31"/>
      <c r="T10" s="46"/>
    </row>
    <row r="11" s="3" customFormat="1" ht="24" spans="1:20">
      <c r="A11" s="30"/>
      <c r="B11" s="32" t="s">
        <v>30</v>
      </c>
      <c r="C11" s="31">
        <f t="shared" si="2"/>
        <v>60</v>
      </c>
      <c r="D11" s="31"/>
      <c r="E11" s="31"/>
      <c r="F11" s="31"/>
      <c r="G11" s="31"/>
      <c r="H11" s="31"/>
      <c r="I11" s="31"/>
      <c r="J11" s="31">
        <v>60</v>
      </c>
      <c r="K11" s="31"/>
      <c r="L11" s="31"/>
      <c r="M11" s="31"/>
      <c r="N11" s="31"/>
      <c r="O11" s="31"/>
      <c r="P11" s="31"/>
      <c r="Q11" s="31"/>
      <c r="R11" s="31"/>
      <c r="S11" s="31"/>
      <c r="T11" s="46"/>
    </row>
    <row r="12" s="3" customFormat="1" ht="12" spans="1:20">
      <c r="A12" s="30"/>
      <c r="B12" s="32" t="s">
        <v>31</v>
      </c>
      <c r="C12" s="31">
        <f t="shared" si="2"/>
        <v>100</v>
      </c>
      <c r="D12" s="31"/>
      <c r="E12" s="31"/>
      <c r="F12" s="31"/>
      <c r="G12" s="31"/>
      <c r="H12" s="31"/>
      <c r="I12" s="31"/>
      <c r="J12" s="31">
        <v>100</v>
      </c>
      <c r="K12" s="31"/>
      <c r="L12" s="31"/>
      <c r="M12" s="31"/>
      <c r="N12" s="31"/>
      <c r="O12" s="31"/>
      <c r="P12" s="31"/>
      <c r="Q12" s="31"/>
      <c r="R12" s="31"/>
      <c r="S12" s="31"/>
      <c r="T12" s="46"/>
    </row>
    <row r="13" s="3" customFormat="1" ht="12" spans="1:20">
      <c r="A13" s="30"/>
      <c r="B13" s="32" t="s">
        <v>32</v>
      </c>
      <c r="C13" s="31">
        <f t="shared" si="2"/>
        <v>100</v>
      </c>
      <c r="D13" s="31"/>
      <c r="E13" s="31"/>
      <c r="F13" s="31"/>
      <c r="G13" s="31"/>
      <c r="H13" s="31"/>
      <c r="I13" s="31"/>
      <c r="J13" s="31">
        <v>100</v>
      </c>
      <c r="K13" s="31"/>
      <c r="L13" s="31"/>
      <c r="M13" s="31"/>
      <c r="N13" s="31"/>
      <c r="O13" s="31"/>
      <c r="P13" s="31"/>
      <c r="Q13" s="31"/>
      <c r="R13" s="31"/>
      <c r="S13" s="31"/>
      <c r="T13" s="46"/>
    </row>
    <row r="14" s="3" customFormat="1" ht="12" spans="1:20">
      <c r="A14" s="30" t="s">
        <v>33</v>
      </c>
      <c r="B14" s="30"/>
      <c r="C14" s="31">
        <f t="shared" si="2"/>
        <v>30</v>
      </c>
      <c r="D14" s="31"/>
      <c r="E14" s="31"/>
      <c r="F14" s="31"/>
      <c r="G14" s="31"/>
      <c r="H14" s="31"/>
      <c r="I14" s="31">
        <v>30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46"/>
    </row>
    <row r="15" s="3" customFormat="1" ht="12" spans="1:20">
      <c r="A15" s="30" t="s">
        <v>34</v>
      </c>
      <c r="B15" s="30"/>
      <c r="C15" s="31">
        <f t="shared" si="2"/>
        <v>50</v>
      </c>
      <c r="D15" s="31"/>
      <c r="E15" s="31"/>
      <c r="F15" s="31"/>
      <c r="G15" s="31"/>
      <c r="H15" s="31"/>
      <c r="I15" s="31">
        <v>50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46"/>
    </row>
    <row r="16" s="3" customFormat="1" ht="18" customHeight="1" spans="1:20">
      <c r="A16" s="30" t="s">
        <v>35</v>
      </c>
      <c r="B16" s="30"/>
      <c r="C16" s="31">
        <f t="shared" si="2"/>
        <v>40</v>
      </c>
      <c r="D16" s="31">
        <v>10</v>
      </c>
      <c r="E16" s="31"/>
      <c r="F16" s="31"/>
      <c r="G16" s="31"/>
      <c r="H16" s="31"/>
      <c r="I16" s="31">
        <v>30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47" t="s">
        <v>36</v>
      </c>
    </row>
    <row r="17" s="3" customFormat="1" ht="12" spans="1:20">
      <c r="A17" s="30" t="s">
        <v>37</v>
      </c>
      <c r="B17" s="30"/>
      <c r="C17" s="31">
        <f t="shared" si="2"/>
        <v>50</v>
      </c>
      <c r="D17" s="31"/>
      <c r="E17" s="31"/>
      <c r="F17" s="31"/>
      <c r="G17" s="31"/>
      <c r="H17" s="31"/>
      <c r="I17" s="31">
        <v>50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46"/>
    </row>
    <row r="18" s="3" customFormat="1" ht="52" customHeight="1" spans="1:20">
      <c r="A18" s="30" t="s">
        <v>38</v>
      </c>
      <c r="B18" s="30"/>
      <c r="C18" s="31">
        <f t="shared" si="2"/>
        <v>5</v>
      </c>
      <c r="D18" s="31"/>
      <c r="E18" s="31"/>
      <c r="F18" s="31"/>
      <c r="G18" s="31">
        <v>5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46" t="s">
        <v>39</v>
      </c>
    </row>
    <row r="19" s="2" customFormat="1" ht="17" customHeight="1" spans="1:20">
      <c r="A19" s="29" t="s">
        <v>40</v>
      </c>
      <c r="B19" s="29"/>
      <c r="C19" s="23">
        <f t="shared" ref="C19:J19" si="3">C21+C20</f>
        <v>170</v>
      </c>
      <c r="D19" s="23">
        <f t="shared" si="3"/>
        <v>40</v>
      </c>
      <c r="E19" s="23">
        <f t="shared" si="3"/>
        <v>30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100</v>
      </c>
      <c r="K19" s="23"/>
      <c r="L19" s="23">
        <f t="shared" ref="L19:S19" si="4">L21+L20</f>
        <v>0</v>
      </c>
      <c r="M19" s="23">
        <f t="shared" si="4"/>
        <v>0</v>
      </c>
      <c r="N19" s="23">
        <f t="shared" si="4"/>
        <v>0</v>
      </c>
      <c r="O19" s="23">
        <f t="shared" si="4"/>
        <v>0</v>
      </c>
      <c r="P19" s="23">
        <f t="shared" si="4"/>
        <v>0</v>
      </c>
      <c r="Q19" s="23">
        <f t="shared" si="4"/>
        <v>0</v>
      </c>
      <c r="R19" s="23">
        <f t="shared" si="4"/>
        <v>0</v>
      </c>
      <c r="S19" s="23">
        <f t="shared" si="4"/>
        <v>0</v>
      </c>
      <c r="T19" s="45"/>
    </row>
    <row r="20" s="3" customFormat="1" ht="37" customHeight="1" spans="1:20">
      <c r="A20" s="30" t="s">
        <v>41</v>
      </c>
      <c r="B20" s="30"/>
      <c r="C20" s="31">
        <f>SUM(D20:S20)</f>
        <v>60</v>
      </c>
      <c r="D20" s="31">
        <v>30</v>
      </c>
      <c r="E20" s="31">
        <v>30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47" t="s">
        <v>42</v>
      </c>
    </row>
    <row r="21" s="3" customFormat="1" ht="21" customHeight="1" spans="1:20">
      <c r="A21" s="30" t="s">
        <v>43</v>
      </c>
      <c r="B21" s="30"/>
      <c r="C21" s="31">
        <f>SUM(D21:S21)</f>
        <v>110</v>
      </c>
      <c r="D21" s="31">
        <v>10</v>
      </c>
      <c r="E21" s="31"/>
      <c r="F21" s="31"/>
      <c r="G21" s="31"/>
      <c r="H21" s="31"/>
      <c r="I21" s="31"/>
      <c r="J21" s="31">
        <v>100</v>
      </c>
      <c r="K21" s="31"/>
      <c r="L21" s="31"/>
      <c r="M21" s="31"/>
      <c r="N21" s="31"/>
      <c r="O21" s="31"/>
      <c r="P21" s="31"/>
      <c r="Q21" s="31"/>
      <c r="R21" s="31"/>
      <c r="S21" s="31"/>
      <c r="T21" s="47" t="s">
        <v>44</v>
      </c>
    </row>
    <row r="22" s="4" customFormat="1" ht="20" customHeight="1" spans="1:20">
      <c r="A22" s="29" t="s">
        <v>45</v>
      </c>
      <c r="B22" s="29"/>
      <c r="C22" s="23">
        <f t="shared" ref="C22:J22" si="5">C23+C26</f>
        <v>245.5</v>
      </c>
      <c r="D22" s="23">
        <f t="shared" si="5"/>
        <v>20</v>
      </c>
      <c r="E22" s="23">
        <f t="shared" si="5"/>
        <v>15</v>
      </c>
      <c r="F22" s="23">
        <f t="shared" si="5"/>
        <v>40</v>
      </c>
      <c r="G22" s="23">
        <f t="shared" si="5"/>
        <v>3</v>
      </c>
      <c r="H22" s="23">
        <f t="shared" si="5"/>
        <v>0</v>
      </c>
      <c r="I22" s="23">
        <f t="shared" si="5"/>
        <v>0</v>
      </c>
      <c r="J22" s="23">
        <f t="shared" si="5"/>
        <v>100</v>
      </c>
      <c r="K22" s="23"/>
      <c r="L22" s="23">
        <f t="shared" ref="L22:S22" si="6">L23+L26</f>
        <v>0</v>
      </c>
      <c r="M22" s="23">
        <f t="shared" si="6"/>
        <v>67.5</v>
      </c>
      <c r="N22" s="23">
        <f t="shared" si="6"/>
        <v>0</v>
      </c>
      <c r="O22" s="23">
        <f t="shared" si="6"/>
        <v>0</v>
      </c>
      <c r="P22" s="23">
        <f t="shared" si="6"/>
        <v>0</v>
      </c>
      <c r="Q22" s="23">
        <f t="shared" si="6"/>
        <v>0</v>
      </c>
      <c r="R22" s="23">
        <f t="shared" si="6"/>
        <v>0</v>
      </c>
      <c r="S22" s="23">
        <f t="shared" si="6"/>
        <v>0</v>
      </c>
      <c r="T22" s="48"/>
    </row>
    <row r="23" s="5" customFormat="1" ht="12" spans="1:20">
      <c r="A23" s="29"/>
      <c r="B23" s="30" t="s">
        <v>27</v>
      </c>
      <c r="C23" s="31">
        <f t="shared" ref="C23:J23" si="7">C25+C24</f>
        <v>235.5</v>
      </c>
      <c r="D23" s="31">
        <f t="shared" si="7"/>
        <v>10</v>
      </c>
      <c r="E23" s="31">
        <f t="shared" si="7"/>
        <v>15</v>
      </c>
      <c r="F23" s="31">
        <f t="shared" si="7"/>
        <v>40</v>
      </c>
      <c r="G23" s="31">
        <f t="shared" si="7"/>
        <v>3</v>
      </c>
      <c r="H23" s="31">
        <f t="shared" si="7"/>
        <v>0</v>
      </c>
      <c r="I23" s="31">
        <f t="shared" si="7"/>
        <v>0</v>
      </c>
      <c r="J23" s="31">
        <f t="shared" si="7"/>
        <v>100</v>
      </c>
      <c r="K23" s="31"/>
      <c r="L23" s="31">
        <f t="shared" ref="L23:S23" si="8">L25+L24</f>
        <v>0</v>
      </c>
      <c r="M23" s="31">
        <f t="shared" si="8"/>
        <v>67.5</v>
      </c>
      <c r="N23" s="31">
        <f t="shared" si="8"/>
        <v>0</v>
      </c>
      <c r="O23" s="31">
        <f t="shared" si="8"/>
        <v>0</v>
      </c>
      <c r="P23" s="31">
        <f t="shared" si="8"/>
        <v>0</v>
      </c>
      <c r="Q23" s="31">
        <f t="shared" si="8"/>
        <v>0</v>
      </c>
      <c r="R23" s="31">
        <f t="shared" si="8"/>
        <v>0</v>
      </c>
      <c r="S23" s="31">
        <f t="shared" si="8"/>
        <v>0</v>
      </c>
      <c r="T23" s="49"/>
    </row>
    <row r="24" s="3" customFormat="1" ht="75" customHeight="1" spans="1:20">
      <c r="A24" s="30" t="s">
        <v>46</v>
      </c>
      <c r="B24" s="33" t="s">
        <v>46</v>
      </c>
      <c r="C24" s="31">
        <f>SUM(D24:S24)</f>
        <v>68</v>
      </c>
      <c r="D24" s="31">
        <v>10</v>
      </c>
      <c r="E24" s="31">
        <v>15</v>
      </c>
      <c r="F24" s="31">
        <v>40</v>
      </c>
      <c r="G24" s="31">
        <v>3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47" t="s">
        <v>47</v>
      </c>
    </row>
    <row r="25" s="2" customFormat="1" ht="12" spans="1:20">
      <c r="A25" s="30"/>
      <c r="B25" s="30" t="s">
        <v>48</v>
      </c>
      <c r="C25" s="31">
        <f>SUM(D25:S25)</f>
        <v>167.5</v>
      </c>
      <c r="D25" s="31"/>
      <c r="E25" s="31"/>
      <c r="F25" s="31"/>
      <c r="G25" s="31"/>
      <c r="H25" s="31"/>
      <c r="I25" s="31"/>
      <c r="J25" s="31">
        <v>100</v>
      </c>
      <c r="K25" s="31"/>
      <c r="L25" s="31"/>
      <c r="M25" s="31">
        <v>67.5</v>
      </c>
      <c r="N25" s="31"/>
      <c r="O25" s="31"/>
      <c r="P25" s="31"/>
      <c r="Q25" s="31"/>
      <c r="R25" s="31"/>
      <c r="S25" s="31"/>
      <c r="T25" s="45"/>
    </row>
    <row r="26" s="2" customFormat="1" ht="12" spans="1:20">
      <c r="A26" s="30" t="s">
        <v>49</v>
      </c>
      <c r="B26" s="30"/>
      <c r="C26" s="31">
        <f>SUM(D26:S26)</f>
        <v>10</v>
      </c>
      <c r="D26" s="31">
        <v>10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47" t="s">
        <v>50</v>
      </c>
    </row>
    <row r="27" s="2" customFormat="1" ht="12" spans="1:20">
      <c r="A27" s="29" t="s">
        <v>51</v>
      </c>
      <c r="B27" s="29"/>
      <c r="C27" s="23">
        <f>C28+C32+C33+C35+C36+C34</f>
        <v>1378.9</v>
      </c>
      <c r="D27" s="23">
        <f t="shared" ref="D27:S27" si="9">D28+D32+D33+D35+D36+D34</f>
        <v>40</v>
      </c>
      <c r="E27" s="23">
        <f t="shared" si="9"/>
        <v>30</v>
      </c>
      <c r="F27" s="23">
        <f t="shared" si="9"/>
        <v>0</v>
      </c>
      <c r="G27" s="23">
        <f t="shared" si="9"/>
        <v>4</v>
      </c>
      <c r="H27" s="23">
        <f t="shared" si="9"/>
        <v>2.4</v>
      </c>
      <c r="I27" s="23">
        <f t="shared" si="9"/>
        <v>100</v>
      </c>
      <c r="J27" s="23">
        <f t="shared" si="9"/>
        <v>60</v>
      </c>
      <c r="K27" s="23">
        <f t="shared" si="9"/>
        <v>0</v>
      </c>
      <c r="L27" s="23">
        <f t="shared" si="9"/>
        <v>100.7</v>
      </c>
      <c r="M27" s="23">
        <f t="shared" si="9"/>
        <v>67.5</v>
      </c>
      <c r="N27" s="23">
        <f t="shared" si="9"/>
        <v>147.2</v>
      </c>
      <c r="O27" s="23">
        <f t="shared" si="9"/>
        <v>0</v>
      </c>
      <c r="P27" s="23">
        <f t="shared" si="9"/>
        <v>48</v>
      </c>
      <c r="Q27" s="23">
        <f t="shared" si="9"/>
        <v>291.6</v>
      </c>
      <c r="R27" s="23">
        <f t="shared" si="9"/>
        <v>427.5</v>
      </c>
      <c r="S27" s="23">
        <f t="shared" si="9"/>
        <v>60</v>
      </c>
      <c r="T27" s="45"/>
    </row>
    <row r="28" s="3" customFormat="1" ht="12" spans="1:20">
      <c r="A28" s="34" t="s">
        <v>52</v>
      </c>
      <c r="B28" s="30" t="s">
        <v>27</v>
      </c>
      <c r="C28" s="31">
        <f>C29+C30+C31</f>
        <v>1244.9</v>
      </c>
      <c r="D28" s="31">
        <f t="shared" ref="D28:S28" si="10">D29+D30+D31</f>
        <v>10</v>
      </c>
      <c r="E28" s="31">
        <f t="shared" si="10"/>
        <v>30</v>
      </c>
      <c r="F28" s="31">
        <f t="shared" si="10"/>
        <v>0</v>
      </c>
      <c r="G28" s="31">
        <f t="shared" si="10"/>
        <v>0</v>
      </c>
      <c r="H28" s="31">
        <f t="shared" si="10"/>
        <v>2.4</v>
      </c>
      <c r="I28" s="31">
        <f t="shared" si="10"/>
        <v>0</v>
      </c>
      <c r="J28" s="31">
        <f t="shared" si="10"/>
        <v>60</v>
      </c>
      <c r="K28" s="31">
        <f t="shared" si="10"/>
        <v>0</v>
      </c>
      <c r="L28" s="31">
        <f t="shared" si="10"/>
        <v>100.7</v>
      </c>
      <c r="M28" s="31">
        <f t="shared" si="10"/>
        <v>67.5</v>
      </c>
      <c r="N28" s="31">
        <f t="shared" si="10"/>
        <v>147.2</v>
      </c>
      <c r="O28" s="31">
        <f t="shared" si="10"/>
        <v>0</v>
      </c>
      <c r="P28" s="31">
        <f t="shared" si="10"/>
        <v>48</v>
      </c>
      <c r="Q28" s="31">
        <f t="shared" si="10"/>
        <v>291.6</v>
      </c>
      <c r="R28" s="31">
        <f t="shared" si="10"/>
        <v>427.5</v>
      </c>
      <c r="S28" s="31">
        <f t="shared" si="10"/>
        <v>60</v>
      </c>
      <c r="T28" s="46"/>
    </row>
    <row r="29" s="3" customFormat="1" ht="15" customHeight="1" spans="1:20">
      <c r="A29" s="34"/>
      <c r="B29" s="30" t="s">
        <v>53</v>
      </c>
      <c r="C29" s="31">
        <f t="shared" ref="C29:C36" si="11">SUM(D29:S29)</f>
        <v>40</v>
      </c>
      <c r="D29" s="31">
        <v>10</v>
      </c>
      <c r="E29" s="31">
        <v>30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47" t="s">
        <v>54</v>
      </c>
    </row>
    <row r="30" s="3" customFormat="1" ht="65" customHeight="1" spans="1:20">
      <c r="A30" s="34"/>
      <c r="B30" s="30" t="s">
        <v>55</v>
      </c>
      <c r="C30" s="31">
        <f t="shared" si="11"/>
        <v>556.9</v>
      </c>
      <c r="D30" s="31"/>
      <c r="E30" s="31"/>
      <c r="F30" s="31"/>
      <c r="G30" s="31"/>
      <c r="H30" s="31"/>
      <c r="I30" s="31"/>
      <c r="J30" s="31">
        <v>60</v>
      </c>
      <c r="K30" s="31"/>
      <c r="L30" s="31">
        <v>100.7</v>
      </c>
      <c r="M30" s="31">
        <v>67.5</v>
      </c>
      <c r="N30" s="31">
        <v>29.6</v>
      </c>
      <c r="O30" s="31"/>
      <c r="P30" s="31">
        <v>10.8</v>
      </c>
      <c r="Q30" s="31">
        <v>160.8</v>
      </c>
      <c r="R30" s="31">
        <v>67.5</v>
      </c>
      <c r="S30" s="31">
        <v>60</v>
      </c>
      <c r="T30" s="50" t="s">
        <v>56</v>
      </c>
    </row>
    <row r="31" s="3" customFormat="1" ht="43" customHeight="1" spans="1:20">
      <c r="A31" s="34"/>
      <c r="B31" s="30" t="s">
        <v>57</v>
      </c>
      <c r="C31" s="31">
        <f t="shared" si="11"/>
        <v>648</v>
      </c>
      <c r="D31" s="31"/>
      <c r="E31" s="31"/>
      <c r="F31" s="31"/>
      <c r="G31" s="31"/>
      <c r="H31" s="31">
        <v>2.4</v>
      </c>
      <c r="I31" s="31"/>
      <c r="J31" s="31"/>
      <c r="K31" s="31"/>
      <c r="L31" s="31"/>
      <c r="M31" s="31"/>
      <c r="N31" s="31">
        <v>117.6</v>
      </c>
      <c r="O31" s="31"/>
      <c r="P31" s="31">
        <v>37.2</v>
      </c>
      <c r="Q31" s="31">
        <v>130.8</v>
      </c>
      <c r="R31" s="31">
        <v>360</v>
      </c>
      <c r="S31" s="31"/>
      <c r="T31" s="46" t="s">
        <v>58</v>
      </c>
    </row>
    <row r="32" s="3" customFormat="1" ht="80" customHeight="1" spans="1:20">
      <c r="A32" s="30" t="s">
        <v>59</v>
      </c>
      <c r="B32" s="30"/>
      <c r="C32" s="31">
        <f t="shared" si="11"/>
        <v>14</v>
      </c>
      <c r="D32" s="31">
        <v>10</v>
      </c>
      <c r="E32" s="31"/>
      <c r="F32" s="31"/>
      <c r="G32" s="31">
        <v>4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47" t="s">
        <v>60</v>
      </c>
    </row>
    <row r="33" s="3" customFormat="1" ht="17" customHeight="1" spans="1:20">
      <c r="A33" s="30" t="s">
        <v>61</v>
      </c>
      <c r="B33" s="30"/>
      <c r="C33" s="31">
        <f t="shared" si="11"/>
        <v>10</v>
      </c>
      <c r="D33" s="31">
        <v>10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47" t="s">
        <v>62</v>
      </c>
    </row>
    <row r="34" s="3" customFormat="1" ht="18" customHeight="1" spans="1:20">
      <c r="A34" s="30" t="s">
        <v>63</v>
      </c>
      <c r="B34" s="30"/>
      <c r="C34" s="31">
        <f t="shared" si="11"/>
        <v>10</v>
      </c>
      <c r="D34" s="31">
        <v>10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47" t="s">
        <v>64</v>
      </c>
    </row>
    <row r="35" s="3" customFormat="1" ht="15" customHeight="1" spans="1:20">
      <c r="A35" s="30" t="s">
        <v>65</v>
      </c>
      <c r="B35" s="30"/>
      <c r="C35" s="31">
        <f t="shared" si="11"/>
        <v>50</v>
      </c>
      <c r="D35" s="31"/>
      <c r="E35" s="31"/>
      <c r="F35" s="31"/>
      <c r="G35" s="31"/>
      <c r="H35" s="31"/>
      <c r="I35" s="31">
        <v>50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46"/>
    </row>
    <row r="36" s="3" customFormat="1" ht="15" customHeight="1" spans="1:20">
      <c r="A36" s="30" t="s">
        <v>66</v>
      </c>
      <c r="B36" s="30"/>
      <c r="C36" s="31">
        <f t="shared" si="11"/>
        <v>50</v>
      </c>
      <c r="D36" s="31"/>
      <c r="E36" s="31"/>
      <c r="F36" s="31"/>
      <c r="G36" s="31"/>
      <c r="H36" s="31"/>
      <c r="I36" s="31">
        <v>50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46"/>
    </row>
    <row r="37" s="2" customFormat="1" ht="14" customHeight="1" spans="1:20">
      <c r="A37" s="29" t="s">
        <v>67</v>
      </c>
      <c r="B37" s="29"/>
      <c r="C37" s="23">
        <f>C38+C39</f>
        <v>89</v>
      </c>
      <c r="D37" s="23">
        <f>D38+D39</f>
        <v>20</v>
      </c>
      <c r="E37" s="23">
        <f>E38+E39</f>
        <v>9</v>
      </c>
      <c r="F37" s="23">
        <f>F38+F39</f>
        <v>30</v>
      </c>
      <c r="G37" s="23">
        <f>G38+G39</f>
        <v>0</v>
      </c>
      <c r="H37" s="23"/>
      <c r="I37" s="23">
        <f>I38+I39</f>
        <v>30</v>
      </c>
      <c r="J37" s="23">
        <f>J38+J39</f>
        <v>0</v>
      </c>
      <c r="K37" s="23"/>
      <c r="L37" s="23">
        <f t="shared" ref="L37:S37" si="12">L38+L39</f>
        <v>0</v>
      </c>
      <c r="M37" s="23">
        <f t="shared" si="12"/>
        <v>0</v>
      </c>
      <c r="N37" s="23">
        <f t="shared" si="12"/>
        <v>0</v>
      </c>
      <c r="O37" s="23">
        <f t="shared" si="12"/>
        <v>0</v>
      </c>
      <c r="P37" s="23">
        <f t="shared" si="12"/>
        <v>0</v>
      </c>
      <c r="Q37" s="23"/>
      <c r="R37" s="23">
        <f>R38+R39</f>
        <v>0</v>
      </c>
      <c r="S37" s="23">
        <f>S38+S39</f>
        <v>0</v>
      </c>
      <c r="T37" s="45"/>
    </row>
    <row r="38" s="2" customFormat="1" ht="30" customHeight="1" spans="1:20">
      <c r="A38" s="30" t="s">
        <v>68</v>
      </c>
      <c r="B38" s="30"/>
      <c r="C38" s="31">
        <f>SUM(D38:S38)</f>
        <v>59</v>
      </c>
      <c r="D38" s="31">
        <v>20</v>
      </c>
      <c r="E38" s="31">
        <v>9</v>
      </c>
      <c r="F38" s="31">
        <v>30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47" t="s">
        <v>69</v>
      </c>
    </row>
    <row r="39" s="3" customFormat="1" ht="15" customHeight="1" spans="1:20">
      <c r="A39" s="35" t="s">
        <v>70</v>
      </c>
      <c r="B39" s="35"/>
      <c r="C39" s="31">
        <f>SUM(D39:S39)</f>
        <v>30</v>
      </c>
      <c r="D39" s="31"/>
      <c r="E39" s="31"/>
      <c r="F39" s="31"/>
      <c r="G39" s="31"/>
      <c r="H39" s="31"/>
      <c r="I39" s="31">
        <v>30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46"/>
    </row>
    <row r="40" s="2" customFormat="1" ht="12" spans="1:20">
      <c r="A40" s="29" t="s">
        <v>71</v>
      </c>
      <c r="B40" s="29"/>
      <c r="C40" s="23">
        <f>C41+C44+C45</f>
        <v>268</v>
      </c>
      <c r="D40" s="23">
        <f t="shared" ref="D40:S40" si="13">D41+D44+D45</f>
        <v>30</v>
      </c>
      <c r="E40" s="23">
        <f t="shared" si="13"/>
        <v>15</v>
      </c>
      <c r="F40" s="23">
        <f t="shared" si="13"/>
        <v>40</v>
      </c>
      <c r="G40" s="23">
        <f t="shared" si="13"/>
        <v>0</v>
      </c>
      <c r="H40" s="23">
        <f t="shared" si="13"/>
        <v>0</v>
      </c>
      <c r="I40" s="23">
        <f t="shared" si="13"/>
        <v>80</v>
      </c>
      <c r="J40" s="23">
        <f t="shared" si="13"/>
        <v>100</v>
      </c>
      <c r="K40" s="23">
        <f t="shared" si="13"/>
        <v>3</v>
      </c>
      <c r="L40" s="23">
        <f t="shared" si="13"/>
        <v>0</v>
      </c>
      <c r="M40" s="23">
        <f t="shared" si="13"/>
        <v>0</v>
      </c>
      <c r="N40" s="23">
        <f t="shared" si="13"/>
        <v>0</v>
      </c>
      <c r="O40" s="23">
        <f t="shared" si="13"/>
        <v>0</v>
      </c>
      <c r="P40" s="23">
        <f t="shared" si="13"/>
        <v>0</v>
      </c>
      <c r="Q40" s="23">
        <f t="shared" si="13"/>
        <v>0</v>
      </c>
      <c r="R40" s="23">
        <f t="shared" si="13"/>
        <v>0</v>
      </c>
      <c r="S40" s="23">
        <f t="shared" si="13"/>
        <v>0</v>
      </c>
      <c r="T40" s="45"/>
    </row>
    <row r="41" s="3" customFormat="1" ht="12" spans="1:20">
      <c r="A41" s="30" t="s">
        <v>72</v>
      </c>
      <c r="B41" s="30" t="s">
        <v>27</v>
      </c>
      <c r="C41" s="31">
        <f>SUM(D41:S41)</f>
        <v>168</v>
      </c>
      <c r="D41" s="31">
        <f>D42+D43</f>
        <v>10</v>
      </c>
      <c r="E41" s="31">
        <f t="shared" ref="E41:S41" si="14">E42+E43</f>
        <v>15</v>
      </c>
      <c r="F41" s="31">
        <f t="shared" si="14"/>
        <v>40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100</v>
      </c>
      <c r="K41" s="31">
        <f t="shared" si="14"/>
        <v>3</v>
      </c>
      <c r="L41" s="31">
        <f t="shared" si="14"/>
        <v>0</v>
      </c>
      <c r="M41" s="31">
        <f t="shared" si="14"/>
        <v>0</v>
      </c>
      <c r="N41" s="31">
        <f t="shared" si="14"/>
        <v>0</v>
      </c>
      <c r="O41" s="31">
        <f t="shared" si="14"/>
        <v>0</v>
      </c>
      <c r="P41" s="31">
        <f t="shared" si="14"/>
        <v>0</v>
      </c>
      <c r="Q41" s="31">
        <f t="shared" si="14"/>
        <v>0</v>
      </c>
      <c r="R41" s="31">
        <f t="shared" si="14"/>
        <v>0</v>
      </c>
      <c r="S41" s="31">
        <f t="shared" si="14"/>
        <v>0</v>
      </c>
      <c r="T41" s="46"/>
    </row>
    <row r="42" s="3" customFormat="1" ht="36" spans="1:20">
      <c r="A42" s="30"/>
      <c r="B42" s="30" t="s">
        <v>72</v>
      </c>
      <c r="C42" s="31">
        <f>SUM(D42:S42)</f>
        <v>68</v>
      </c>
      <c r="D42" s="31">
        <v>10</v>
      </c>
      <c r="E42" s="31">
        <v>15</v>
      </c>
      <c r="F42" s="31">
        <v>40</v>
      </c>
      <c r="G42" s="31"/>
      <c r="H42" s="31"/>
      <c r="I42" s="31"/>
      <c r="J42" s="31"/>
      <c r="K42" s="31">
        <v>3</v>
      </c>
      <c r="L42" s="31"/>
      <c r="M42" s="31"/>
      <c r="N42" s="31"/>
      <c r="O42" s="31"/>
      <c r="P42" s="31"/>
      <c r="Q42" s="31"/>
      <c r="R42" s="31"/>
      <c r="S42" s="31"/>
      <c r="T42" s="47" t="s">
        <v>73</v>
      </c>
    </row>
    <row r="43" s="3" customFormat="1" ht="12" spans="1:20">
      <c r="A43" s="30"/>
      <c r="B43" s="32" t="s">
        <v>74</v>
      </c>
      <c r="C43" s="31">
        <f>SUM(D43:S43)</f>
        <v>100</v>
      </c>
      <c r="D43" s="31"/>
      <c r="E43" s="31"/>
      <c r="F43" s="31"/>
      <c r="G43" s="31"/>
      <c r="H43" s="31"/>
      <c r="I43" s="31"/>
      <c r="J43" s="31">
        <v>100</v>
      </c>
      <c r="K43" s="31"/>
      <c r="L43" s="31"/>
      <c r="M43" s="31"/>
      <c r="N43" s="31"/>
      <c r="O43" s="31"/>
      <c r="P43" s="31"/>
      <c r="Q43" s="31"/>
      <c r="R43" s="31"/>
      <c r="S43" s="31"/>
      <c r="T43" s="46"/>
    </row>
    <row r="44" s="3" customFormat="1" ht="12" spans="1:20">
      <c r="A44" s="30" t="s">
        <v>75</v>
      </c>
      <c r="B44" s="30"/>
      <c r="C44" s="31">
        <f>SUM(D44:S44)</f>
        <v>60</v>
      </c>
      <c r="D44" s="31">
        <v>10</v>
      </c>
      <c r="E44" s="31"/>
      <c r="F44" s="31"/>
      <c r="G44" s="31"/>
      <c r="H44" s="31"/>
      <c r="I44" s="31">
        <v>50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47" t="s">
        <v>76</v>
      </c>
    </row>
    <row r="45" s="3" customFormat="1" ht="12" spans="1:20">
      <c r="A45" s="30" t="s">
        <v>77</v>
      </c>
      <c r="B45" s="30"/>
      <c r="C45" s="31">
        <f>SUM(D45:S45)</f>
        <v>40</v>
      </c>
      <c r="D45" s="31">
        <v>10</v>
      </c>
      <c r="E45" s="31"/>
      <c r="F45" s="31"/>
      <c r="G45" s="31"/>
      <c r="H45" s="31"/>
      <c r="I45" s="31">
        <v>30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47" t="s">
        <v>78</v>
      </c>
    </row>
    <row r="46" s="2" customFormat="1" ht="12" spans="1:20">
      <c r="A46" s="29" t="s">
        <v>79</v>
      </c>
      <c r="B46" s="29"/>
      <c r="C46" s="23">
        <f>C47+C50+C51+C52</f>
        <v>81</v>
      </c>
      <c r="D46" s="23">
        <f t="shared" ref="D46:S46" si="15">D47+D50+D51+D52</f>
        <v>30</v>
      </c>
      <c r="E46" s="23">
        <f t="shared" si="15"/>
        <v>9</v>
      </c>
      <c r="F46" s="23">
        <f t="shared" si="15"/>
        <v>30</v>
      </c>
      <c r="G46" s="23">
        <f t="shared" si="15"/>
        <v>0</v>
      </c>
      <c r="H46" s="23">
        <f t="shared" si="15"/>
        <v>0</v>
      </c>
      <c r="I46" s="23">
        <f t="shared" si="15"/>
        <v>0</v>
      </c>
      <c r="J46" s="23">
        <f t="shared" si="15"/>
        <v>0</v>
      </c>
      <c r="K46" s="23">
        <f t="shared" si="15"/>
        <v>0</v>
      </c>
      <c r="L46" s="23">
        <f t="shared" si="15"/>
        <v>0</v>
      </c>
      <c r="M46" s="23">
        <f t="shared" si="15"/>
        <v>0</v>
      </c>
      <c r="N46" s="23">
        <f t="shared" si="15"/>
        <v>0</v>
      </c>
      <c r="O46" s="23">
        <f t="shared" si="15"/>
        <v>0</v>
      </c>
      <c r="P46" s="23">
        <f t="shared" si="15"/>
        <v>0</v>
      </c>
      <c r="Q46" s="23">
        <f t="shared" si="15"/>
        <v>0</v>
      </c>
      <c r="R46" s="23">
        <f t="shared" si="15"/>
        <v>0</v>
      </c>
      <c r="S46" s="23">
        <f t="shared" si="15"/>
        <v>12</v>
      </c>
      <c r="T46" s="45"/>
    </row>
    <row r="47" s="3" customFormat="1" ht="12" spans="1:20">
      <c r="A47" s="30" t="s">
        <v>80</v>
      </c>
      <c r="B47" s="30" t="s">
        <v>27</v>
      </c>
      <c r="C47" s="31">
        <f>C48+C49</f>
        <v>51</v>
      </c>
      <c r="D47" s="31">
        <f t="shared" ref="D47:S47" si="16">D48+D49</f>
        <v>0</v>
      </c>
      <c r="E47" s="31">
        <f t="shared" si="16"/>
        <v>9</v>
      </c>
      <c r="F47" s="31">
        <f t="shared" si="16"/>
        <v>30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6"/>
        <v>0</v>
      </c>
      <c r="O47" s="31">
        <f t="shared" si="16"/>
        <v>0</v>
      </c>
      <c r="P47" s="31">
        <f t="shared" si="16"/>
        <v>0</v>
      </c>
      <c r="Q47" s="31">
        <f t="shared" si="16"/>
        <v>0</v>
      </c>
      <c r="R47" s="31">
        <f t="shared" si="16"/>
        <v>0</v>
      </c>
      <c r="S47" s="31">
        <f t="shared" si="16"/>
        <v>12</v>
      </c>
      <c r="T47" s="46"/>
    </row>
    <row r="48" s="3" customFormat="1" ht="12" spans="1:20">
      <c r="A48" s="30"/>
      <c r="B48" s="30" t="s">
        <v>80</v>
      </c>
      <c r="C48" s="31">
        <f>SUM(D48:S48)</f>
        <v>39</v>
      </c>
      <c r="D48" s="31"/>
      <c r="E48" s="31">
        <v>9</v>
      </c>
      <c r="F48" s="31">
        <v>30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46"/>
    </row>
    <row r="49" s="3" customFormat="1" ht="42" customHeight="1" spans="1:20">
      <c r="A49" s="30"/>
      <c r="B49" s="30" t="s">
        <v>81</v>
      </c>
      <c r="C49" s="31">
        <f>SUM(D49:S49)</f>
        <v>12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>
        <v>12</v>
      </c>
      <c r="T49" s="46" t="s">
        <v>82</v>
      </c>
    </row>
    <row r="50" s="3" customFormat="1" ht="14" customHeight="1" spans="1:20">
      <c r="A50" s="30" t="s">
        <v>83</v>
      </c>
      <c r="B50" s="30"/>
      <c r="C50" s="31">
        <f>SUM(D50:S50)</f>
        <v>10</v>
      </c>
      <c r="D50" s="36">
        <v>10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47" t="s">
        <v>84</v>
      </c>
    </row>
    <row r="51" s="3" customFormat="1" ht="14" customHeight="1" spans="1:20">
      <c r="A51" s="30" t="s">
        <v>85</v>
      </c>
      <c r="B51" s="30"/>
      <c r="C51" s="31">
        <f>SUM(D51:S51)</f>
        <v>10</v>
      </c>
      <c r="D51" s="36">
        <v>10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47" t="s">
        <v>86</v>
      </c>
    </row>
    <row r="52" s="3" customFormat="1" ht="14" customHeight="1" spans="1:20">
      <c r="A52" s="37" t="s">
        <v>87</v>
      </c>
      <c r="B52" s="37"/>
      <c r="C52" s="31">
        <f>SUM(D52:S52)</f>
        <v>10</v>
      </c>
      <c r="D52" s="31">
        <v>10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47" t="s">
        <v>88</v>
      </c>
    </row>
    <row r="53" s="2" customFormat="1" ht="12" spans="1:20">
      <c r="A53" s="29" t="s">
        <v>89</v>
      </c>
      <c r="B53" s="29"/>
      <c r="C53" s="23">
        <f>C54+C57+C58+C59+C60</f>
        <v>292</v>
      </c>
      <c r="D53" s="23">
        <f t="shared" ref="D53:S53" si="17">D54+D57+D58+D59+D60</f>
        <v>70</v>
      </c>
      <c r="E53" s="23">
        <f t="shared" si="17"/>
        <v>18</v>
      </c>
      <c r="F53" s="23">
        <f t="shared" si="17"/>
        <v>50</v>
      </c>
      <c r="G53" s="23">
        <f t="shared" si="17"/>
        <v>0</v>
      </c>
      <c r="H53" s="23">
        <f t="shared" si="17"/>
        <v>0</v>
      </c>
      <c r="I53" s="23">
        <f t="shared" si="17"/>
        <v>130</v>
      </c>
      <c r="J53" s="23">
        <f t="shared" si="17"/>
        <v>0</v>
      </c>
      <c r="K53" s="23">
        <f t="shared" si="17"/>
        <v>0</v>
      </c>
      <c r="L53" s="23">
        <f t="shared" si="17"/>
        <v>0</v>
      </c>
      <c r="M53" s="23">
        <f t="shared" si="17"/>
        <v>0</v>
      </c>
      <c r="N53" s="23">
        <f t="shared" si="17"/>
        <v>0</v>
      </c>
      <c r="O53" s="23">
        <f t="shared" si="17"/>
        <v>0</v>
      </c>
      <c r="P53" s="23">
        <f t="shared" si="17"/>
        <v>24</v>
      </c>
      <c r="Q53" s="23">
        <f t="shared" si="17"/>
        <v>0</v>
      </c>
      <c r="R53" s="23">
        <f t="shared" si="17"/>
        <v>0</v>
      </c>
      <c r="S53" s="23">
        <f t="shared" si="17"/>
        <v>0</v>
      </c>
      <c r="T53" s="45"/>
    </row>
    <row r="54" s="3" customFormat="1" ht="12" spans="1:20">
      <c r="A54" s="30" t="s">
        <v>90</v>
      </c>
      <c r="B54" s="30" t="s">
        <v>27</v>
      </c>
      <c r="C54" s="31">
        <f>C55+C56</f>
        <v>132</v>
      </c>
      <c r="D54" s="31">
        <f t="shared" ref="D54:S54" si="18">D55+D56</f>
        <v>40</v>
      </c>
      <c r="E54" s="31">
        <f t="shared" si="18"/>
        <v>18</v>
      </c>
      <c r="F54" s="31">
        <f t="shared" si="18"/>
        <v>50</v>
      </c>
      <c r="G54" s="31">
        <f t="shared" si="18"/>
        <v>0</v>
      </c>
      <c r="H54" s="31">
        <f t="shared" si="18"/>
        <v>0</v>
      </c>
      <c r="I54" s="31">
        <f t="shared" si="18"/>
        <v>0</v>
      </c>
      <c r="J54" s="31">
        <f t="shared" si="18"/>
        <v>0</v>
      </c>
      <c r="K54" s="31">
        <f t="shared" si="18"/>
        <v>0</v>
      </c>
      <c r="L54" s="31">
        <f t="shared" si="18"/>
        <v>0</v>
      </c>
      <c r="M54" s="31">
        <f t="shared" si="18"/>
        <v>0</v>
      </c>
      <c r="N54" s="31">
        <f t="shared" si="18"/>
        <v>0</v>
      </c>
      <c r="O54" s="31">
        <f t="shared" si="18"/>
        <v>0</v>
      </c>
      <c r="P54" s="31">
        <f t="shared" si="18"/>
        <v>24</v>
      </c>
      <c r="Q54" s="31">
        <f t="shared" si="18"/>
        <v>0</v>
      </c>
      <c r="R54" s="31">
        <f t="shared" si="18"/>
        <v>0</v>
      </c>
      <c r="S54" s="31">
        <f t="shared" si="18"/>
        <v>0</v>
      </c>
      <c r="T54" s="46"/>
    </row>
    <row r="55" s="3" customFormat="1" ht="42" customHeight="1" spans="1:20">
      <c r="A55" s="30"/>
      <c r="B55" s="30" t="s">
        <v>90</v>
      </c>
      <c r="C55" s="31">
        <f t="shared" ref="C55:C61" si="19">SUM(D55:S55)</f>
        <v>108</v>
      </c>
      <c r="D55" s="31">
        <v>40</v>
      </c>
      <c r="E55" s="31">
        <v>18</v>
      </c>
      <c r="F55" s="31">
        <v>50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47" t="s">
        <v>91</v>
      </c>
    </row>
    <row r="56" s="3" customFormat="1" ht="12" spans="1:20">
      <c r="A56" s="30"/>
      <c r="B56" s="30" t="s">
        <v>92</v>
      </c>
      <c r="C56" s="31">
        <f t="shared" si="19"/>
        <v>24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>
        <v>24</v>
      </c>
      <c r="Q56" s="31"/>
      <c r="R56" s="31"/>
      <c r="S56" s="31"/>
      <c r="T56" s="46"/>
    </row>
    <row r="57" s="3" customFormat="1" ht="17" customHeight="1" spans="1:20">
      <c r="A57" s="30" t="s">
        <v>93</v>
      </c>
      <c r="B57" s="30"/>
      <c r="C57" s="31">
        <f t="shared" si="19"/>
        <v>10</v>
      </c>
      <c r="D57" s="31">
        <v>10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47" t="s">
        <v>94</v>
      </c>
    </row>
    <row r="58" s="3" customFormat="1" ht="27" customHeight="1" spans="1:20">
      <c r="A58" s="30" t="s">
        <v>95</v>
      </c>
      <c r="B58" s="30"/>
      <c r="C58" s="31">
        <f t="shared" si="19"/>
        <v>70</v>
      </c>
      <c r="D58" s="31">
        <v>20</v>
      </c>
      <c r="E58" s="31"/>
      <c r="F58" s="31"/>
      <c r="G58" s="31"/>
      <c r="H58" s="31"/>
      <c r="I58" s="31">
        <v>50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47" t="s">
        <v>96</v>
      </c>
    </row>
    <row r="59" s="3" customFormat="1" ht="12" spans="1:20">
      <c r="A59" s="30" t="s">
        <v>97</v>
      </c>
      <c r="B59" s="30"/>
      <c r="C59" s="31">
        <f t="shared" si="19"/>
        <v>50</v>
      </c>
      <c r="D59" s="31"/>
      <c r="E59" s="31"/>
      <c r="F59" s="31"/>
      <c r="G59" s="31"/>
      <c r="H59" s="31"/>
      <c r="I59" s="31">
        <v>50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46"/>
    </row>
    <row r="60" s="3" customFormat="1" ht="12" spans="1:20">
      <c r="A60" s="38" t="s">
        <v>98</v>
      </c>
      <c r="B60" s="39"/>
      <c r="C60" s="31">
        <f t="shared" si="19"/>
        <v>30</v>
      </c>
      <c r="D60" s="31"/>
      <c r="E60" s="31"/>
      <c r="F60" s="31"/>
      <c r="G60" s="31"/>
      <c r="H60" s="31"/>
      <c r="I60" s="31">
        <v>30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46"/>
    </row>
    <row r="61" s="2" customFormat="1" ht="12" spans="1:20">
      <c r="A61" s="29" t="s">
        <v>99</v>
      </c>
      <c r="B61" s="29"/>
      <c r="C61" s="23">
        <f t="shared" si="19"/>
        <v>10</v>
      </c>
      <c r="D61" s="23">
        <v>10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46" t="s">
        <v>100</v>
      </c>
    </row>
    <row r="62" s="6" customFormat="1" ht="12" spans="1:20">
      <c r="A62" s="29" t="s">
        <v>101</v>
      </c>
      <c r="B62" s="29"/>
      <c r="C62" s="23">
        <f>C63+C64</f>
        <v>38.4</v>
      </c>
      <c r="D62" s="23">
        <f>D63+D64</f>
        <v>0</v>
      </c>
      <c r="E62" s="23">
        <f>E63+E64</f>
        <v>36</v>
      </c>
      <c r="F62" s="23">
        <f>F63+F64</f>
        <v>0</v>
      </c>
      <c r="G62" s="23">
        <f>G63+G64</f>
        <v>0</v>
      </c>
      <c r="H62" s="23"/>
      <c r="I62" s="23">
        <f>I63+I64</f>
        <v>0</v>
      </c>
      <c r="J62" s="23">
        <f>J63+J64</f>
        <v>0</v>
      </c>
      <c r="K62" s="23"/>
      <c r="L62" s="23">
        <f t="shared" ref="L62:S62" si="20">L63+L64</f>
        <v>0</v>
      </c>
      <c r="M62" s="23">
        <f t="shared" si="20"/>
        <v>0</v>
      </c>
      <c r="N62" s="23">
        <f t="shared" si="20"/>
        <v>0</v>
      </c>
      <c r="O62" s="23">
        <f t="shared" si="20"/>
        <v>2.4</v>
      </c>
      <c r="P62" s="23">
        <f t="shared" si="20"/>
        <v>0</v>
      </c>
      <c r="Q62" s="23"/>
      <c r="R62" s="23">
        <f>R63+R64</f>
        <v>0</v>
      </c>
      <c r="S62" s="23">
        <f>S63+S64</f>
        <v>0</v>
      </c>
      <c r="T62" s="29"/>
    </row>
    <row r="63" s="3" customFormat="1" ht="12" spans="1:20">
      <c r="A63" s="38" t="s">
        <v>102</v>
      </c>
      <c r="B63" s="39"/>
      <c r="C63" s="31">
        <f>SUM(D63:S63)</f>
        <v>36</v>
      </c>
      <c r="D63" s="31"/>
      <c r="E63" s="31">
        <v>36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46"/>
    </row>
    <row r="64" s="3" customFormat="1" ht="29" customHeight="1" spans="1:20">
      <c r="A64" s="40" t="s">
        <v>103</v>
      </c>
      <c r="B64" s="41"/>
      <c r="C64" s="31">
        <f>SUM(D64:S64)</f>
        <v>2.4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>
        <v>2.4</v>
      </c>
      <c r="P64" s="31"/>
      <c r="Q64" s="31"/>
      <c r="R64" s="31"/>
      <c r="S64" s="31"/>
      <c r="T64" s="47" t="s">
        <v>104</v>
      </c>
    </row>
    <row r="65" spans="2:3">
      <c r="B65" s="51"/>
      <c r="C65" s="52"/>
    </row>
    <row r="66" spans="2:3">
      <c r="B66" s="51"/>
      <c r="C66" s="52"/>
    </row>
    <row r="67" spans="2:3">
      <c r="B67" s="51"/>
      <c r="C67" s="52"/>
    </row>
  </sheetData>
  <mergeCells count="58">
    <mergeCell ref="A1:B1"/>
    <mergeCell ref="A2:S2"/>
    <mergeCell ref="E4:H4"/>
    <mergeCell ref="L4:M4"/>
    <mergeCell ref="P4:Q4"/>
    <mergeCell ref="A6:B6"/>
    <mergeCell ref="A7:B7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6:B26"/>
    <mergeCell ref="A27:B27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4:B44"/>
    <mergeCell ref="A45:B45"/>
    <mergeCell ref="A46:B46"/>
    <mergeCell ref="A50:B50"/>
    <mergeCell ref="A51:B51"/>
    <mergeCell ref="A52:B52"/>
    <mergeCell ref="A53:B53"/>
    <mergeCell ref="A57:B57"/>
    <mergeCell ref="A58:B58"/>
    <mergeCell ref="A59:B59"/>
    <mergeCell ref="A60:B60"/>
    <mergeCell ref="A61:B61"/>
    <mergeCell ref="A62:B62"/>
    <mergeCell ref="A63:B63"/>
    <mergeCell ref="A64:B64"/>
    <mergeCell ref="A8:A13"/>
    <mergeCell ref="A24:A25"/>
    <mergeCell ref="A28:A31"/>
    <mergeCell ref="A41:A43"/>
    <mergeCell ref="A47:A49"/>
    <mergeCell ref="A54:A56"/>
    <mergeCell ref="C4:C5"/>
    <mergeCell ref="D4:D5"/>
    <mergeCell ref="I4:I5"/>
    <mergeCell ref="J4:J5"/>
    <mergeCell ref="K4:K5"/>
    <mergeCell ref="N4:N5"/>
    <mergeCell ref="O4:O5"/>
    <mergeCell ref="R4:R5"/>
    <mergeCell ref="S4:S5"/>
    <mergeCell ref="A4:B5"/>
  </mergeCells>
  <printOptions horizontalCentered="1"/>
  <pageMargins left="0.393055555555556" right="0.55" top="0.668055555555556" bottom="0.511805555555556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2018-07-05T02:54:00Z</dcterms:created>
  <cp:lastPrinted>2019-06-27T07:41:00Z</cp:lastPrinted>
  <dcterms:modified xsi:type="dcterms:W3CDTF">2020-08-07T07:58:37Z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