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40" windowHeight="1207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<sst xmlns="http://schemas.openxmlformats.org/spreadsheetml/2006/main" count="44" uniqueCount="38">
  <si>
    <t>附件</t>
  </si>
  <si>
    <t>提前下达2022年乡村教师生活补助省级奖补资金安排表</t>
  </si>
  <si>
    <t>单位：万元</t>
  </si>
  <si>
    <t>市、县名称</t>
  </si>
  <si>
    <t>乡村专任教师数（2020-2021年）</t>
  </si>
  <si>
    <t>应补助经费
（万元）</t>
  </si>
  <si>
    <t>提前下达2022年省级奖补资金</t>
  </si>
  <si>
    <t>总计</t>
  </si>
  <si>
    <t>福州市</t>
  </si>
  <si>
    <t>小计</t>
  </si>
  <si>
    <t>永泰县</t>
  </si>
  <si>
    <t>三明市</t>
  </si>
  <si>
    <t>清流县</t>
  </si>
  <si>
    <t>宁化县</t>
  </si>
  <si>
    <t>建宁县</t>
  </si>
  <si>
    <t>泰宁县</t>
  </si>
  <si>
    <t>明溪县</t>
  </si>
  <si>
    <t>漳州市</t>
  </si>
  <si>
    <t>云霄县</t>
  </si>
  <si>
    <t>诏安县</t>
  </si>
  <si>
    <t>平和县</t>
  </si>
  <si>
    <t>南平市</t>
  </si>
  <si>
    <t>顺昌县</t>
  </si>
  <si>
    <t>浦城县</t>
  </si>
  <si>
    <t>光泽县</t>
  </si>
  <si>
    <t>松溪县</t>
  </si>
  <si>
    <t>政和县</t>
  </si>
  <si>
    <t>龙岩市</t>
  </si>
  <si>
    <t>武平县</t>
  </si>
  <si>
    <t>长汀县</t>
  </si>
  <si>
    <t>连城县</t>
  </si>
  <si>
    <t>宁德市</t>
  </si>
  <si>
    <t>霞浦县</t>
  </si>
  <si>
    <t>寿宁县</t>
  </si>
  <si>
    <t>周宁县</t>
  </si>
  <si>
    <t>柘荣县</t>
  </si>
  <si>
    <t>古田县</t>
  </si>
  <si>
    <t>屏南县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</si>
</sst>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15"/>
      <color theme="1"/>
      <name val="方正小标宋简体"/>
      <charset val="134"/>
    </font>
    <font>
      <b/>
      <sz val="15"/>
      <color theme="1"/>
      <name val="仿宋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b/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4" fillId="20" borderId="12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6" fillId="31" borderId="12" applyNumberFormat="false" applyAlignment="false" applyProtection="false">
      <alignment vertical="center"/>
    </xf>
    <xf numFmtId="0" fontId="20" fillId="20" borderId="9" applyNumberFormat="false" applyAlignment="false" applyProtection="false">
      <alignment vertical="center"/>
    </xf>
    <xf numFmtId="0" fontId="14" fillId="10" borderId="6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0" fillId="23" borderId="10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vertical="center" wrapText="true"/>
    </xf>
    <xf numFmtId="0" fontId="3" fillId="0" borderId="0" xfId="0" applyFont="true" applyAlignment="true">
      <alignment horizontal="justify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6" fillId="2" borderId="1" xfId="0" applyNumberFormat="true" applyFont="true" applyFill="true" applyBorder="true" applyAlignment="true">
      <alignment horizontal="center" vertical="center" wrapText="true"/>
    </xf>
    <xf numFmtId="0" fontId="6" fillId="2" borderId="2" xfId="0" applyNumberFormat="true" applyFont="true" applyFill="true" applyBorder="true" applyAlignment="true">
      <alignment horizontal="center" vertical="center" wrapText="true"/>
    </xf>
    <xf numFmtId="0" fontId="6" fillId="2" borderId="3" xfId="0" applyFont="true" applyFill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vertical="center" wrapText="true"/>
    </xf>
    <xf numFmtId="0" fontId="6" fillId="0" borderId="5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vertical="center" wrapText="true"/>
    </xf>
    <xf numFmtId="0" fontId="6" fillId="0" borderId="3" xfId="0" applyFont="true" applyFill="true" applyBorder="true" applyAlignment="true">
      <alignment vertical="center" wrapText="true"/>
    </xf>
    <xf numFmtId="0" fontId="7" fillId="0" borderId="0" xfId="0" applyFont="true" applyAlignment="true">
      <alignment horizontal="right" vertical="center" wrapText="true"/>
    </xf>
    <xf numFmtId="176" fontId="8" fillId="0" borderId="3" xfId="0" applyNumberFormat="true" applyFont="true" applyFill="true" applyBorder="true" applyAlignment="true">
      <alignment horizontal="center" vertical="center" wrapText="true"/>
    </xf>
    <xf numFmtId="176" fontId="6" fillId="0" borderId="3" xfId="0" applyNumberFormat="true" applyFont="true" applyBorder="true" applyAlignment="true">
      <alignment vertical="center" wrapText="true"/>
    </xf>
    <xf numFmtId="0" fontId="6" fillId="0" borderId="3" xfId="0" applyFont="true" applyBorder="true" applyAlignment="true">
      <alignment horizontal="center" vertical="center" wrapText="true"/>
    </xf>
    <xf numFmtId="176" fontId="7" fillId="0" borderId="3" xfId="0" applyNumberFormat="true" applyFont="true" applyBorder="true" applyAlignment="true">
      <alignment vertical="center" wrapText="true"/>
    </xf>
    <xf numFmtId="0" fontId="7" fillId="0" borderId="3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workbookViewId="0">
      <selection activeCell="H8" sqref="H8"/>
    </sheetView>
  </sheetViews>
  <sheetFormatPr defaultColWidth="9" defaultRowHeight="12.75" outlineLevelCol="5"/>
  <cols>
    <col min="1" max="1" width="20.25" style="1" customWidth="true"/>
    <col min="2" max="2" width="28.6583333333333" style="3" customWidth="true"/>
    <col min="3" max="3" width="12" style="4" hidden="true" customWidth="true"/>
    <col min="4" max="4" width="11.125" style="4" hidden="true" customWidth="true"/>
    <col min="5" max="5" width="26.875" style="4" hidden="true" customWidth="true"/>
    <col min="6" max="6" width="35.8916666666667" style="3" customWidth="true"/>
    <col min="7" max="16384" width="9" style="4"/>
  </cols>
  <sheetData>
    <row r="1" ht="32" customHeight="true" spans="1:1">
      <c r="A1" s="5" t="s">
        <v>0</v>
      </c>
    </row>
    <row r="2" ht="38" customHeight="true" spans="1:6">
      <c r="A2" s="6" t="s">
        <v>1</v>
      </c>
      <c r="B2" s="6"/>
      <c r="C2" s="6"/>
      <c r="D2" s="6"/>
      <c r="E2" s="6"/>
      <c r="F2" s="6"/>
    </row>
    <row r="3" customFormat="true" ht="21" customHeight="true" spans="1:6">
      <c r="A3" s="7"/>
      <c r="B3" s="7"/>
      <c r="C3" s="7"/>
      <c r="D3" s="7"/>
      <c r="E3" s="7"/>
      <c r="F3" s="19" t="s">
        <v>2</v>
      </c>
    </row>
    <row r="4" s="1" customFormat="true" ht="42.75" spans="1:6">
      <c r="A4" s="8" t="s">
        <v>3</v>
      </c>
      <c r="B4" s="9"/>
      <c r="C4" s="10" t="s">
        <v>4</v>
      </c>
      <c r="D4" s="10" t="s">
        <v>5</v>
      </c>
      <c r="E4" s="20" t="s">
        <v>6</v>
      </c>
      <c r="F4" s="20" t="s">
        <v>6</v>
      </c>
    </row>
    <row r="5" ht="17" customHeight="true" spans="1:6">
      <c r="A5" s="11" t="s">
        <v>7</v>
      </c>
      <c r="B5" s="11"/>
      <c r="C5" s="12">
        <f t="shared" ref="C5:F5" si="0">SUM(C7,C14,C8,C24,C18,C28)</f>
        <v>13870</v>
      </c>
      <c r="D5" s="12">
        <f t="shared" si="0"/>
        <v>8322</v>
      </c>
      <c r="E5" s="21">
        <f>D5*0.7</f>
        <v>5825.4</v>
      </c>
      <c r="F5" s="22">
        <f t="shared" si="0"/>
        <v>5824</v>
      </c>
    </row>
    <row r="6" ht="17" customHeight="true" spans="1:6">
      <c r="A6" s="13" t="s">
        <v>8</v>
      </c>
      <c r="B6" s="14" t="s">
        <v>9</v>
      </c>
      <c r="C6" s="12">
        <f t="shared" ref="C6:F6" si="1">C7</f>
        <v>637</v>
      </c>
      <c r="D6" s="12">
        <f t="shared" si="1"/>
        <v>382.2</v>
      </c>
      <c r="E6" s="12">
        <f t="shared" si="1"/>
        <v>267.54</v>
      </c>
      <c r="F6" s="22">
        <f t="shared" si="1"/>
        <v>268</v>
      </c>
    </row>
    <row r="7" ht="17" customHeight="true" spans="1:6">
      <c r="A7" s="15"/>
      <c r="B7" s="16" t="s">
        <v>10</v>
      </c>
      <c r="C7" s="17">
        <v>637</v>
      </c>
      <c r="D7" s="17">
        <f t="shared" ref="D7:D27" si="2">C7*500*12/10000</f>
        <v>382.2</v>
      </c>
      <c r="E7" s="23">
        <f t="shared" ref="E7:E27" si="3">D7*0.7</f>
        <v>267.54</v>
      </c>
      <c r="F7" s="24">
        <f>ROUND(E7,0)</f>
        <v>268</v>
      </c>
    </row>
    <row r="8" s="2" customFormat="true" ht="17" customHeight="true" spans="1:6">
      <c r="A8" s="14" t="s">
        <v>11</v>
      </c>
      <c r="B8" s="14" t="s">
        <v>9</v>
      </c>
      <c r="C8" s="18">
        <f>SUM(C9:C13)</f>
        <v>1265</v>
      </c>
      <c r="D8" s="18">
        <f t="shared" si="2"/>
        <v>759</v>
      </c>
      <c r="E8" s="21">
        <f t="shared" si="3"/>
        <v>531.3</v>
      </c>
      <c r="F8" s="14">
        <f>SUM(F9:F13)</f>
        <v>531</v>
      </c>
    </row>
    <row r="9" ht="17" customHeight="true" spans="1:6">
      <c r="A9" s="14"/>
      <c r="B9" s="16" t="s">
        <v>12</v>
      </c>
      <c r="C9" s="17">
        <v>195</v>
      </c>
      <c r="D9" s="17">
        <f t="shared" si="2"/>
        <v>117</v>
      </c>
      <c r="E9" s="23">
        <f t="shared" si="3"/>
        <v>81.9</v>
      </c>
      <c r="F9" s="24">
        <f t="shared" ref="F8:F34" si="4">ROUND(E9,0)</f>
        <v>82</v>
      </c>
    </row>
    <row r="10" ht="17" customHeight="true" spans="1:6">
      <c r="A10" s="14"/>
      <c r="B10" s="16" t="s">
        <v>13</v>
      </c>
      <c r="C10" s="17">
        <v>327</v>
      </c>
      <c r="D10" s="17">
        <f t="shared" si="2"/>
        <v>196.2</v>
      </c>
      <c r="E10" s="23">
        <f t="shared" si="3"/>
        <v>137.34</v>
      </c>
      <c r="F10" s="24">
        <f t="shared" si="4"/>
        <v>137</v>
      </c>
    </row>
    <row r="11" ht="17" customHeight="true" spans="1:6">
      <c r="A11" s="14"/>
      <c r="B11" s="16" t="s">
        <v>14</v>
      </c>
      <c r="C11" s="17">
        <v>241</v>
      </c>
      <c r="D11" s="17">
        <f t="shared" si="2"/>
        <v>144.6</v>
      </c>
      <c r="E11" s="23">
        <f t="shared" si="3"/>
        <v>101.22</v>
      </c>
      <c r="F11" s="24">
        <f t="shared" si="4"/>
        <v>101</v>
      </c>
    </row>
    <row r="12" ht="17" customHeight="true" spans="1:6">
      <c r="A12" s="14"/>
      <c r="B12" s="16" t="s">
        <v>15</v>
      </c>
      <c r="C12" s="17">
        <v>265</v>
      </c>
      <c r="D12" s="17">
        <f t="shared" si="2"/>
        <v>159</v>
      </c>
      <c r="E12" s="23">
        <f t="shared" si="3"/>
        <v>111.3</v>
      </c>
      <c r="F12" s="24">
        <f t="shared" si="4"/>
        <v>111</v>
      </c>
    </row>
    <row r="13" ht="17" customHeight="true" spans="1:6">
      <c r="A13" s="14"/>
      <c r="B13" s="16" t="s">
        <v>16</v>
      </c>
      <c r="C13" s="17">
        <v>237</v>
      </c>
      <c r="D13" s="17">
        <f t="shared" si="2"/>
        <v>142.2</v>
      </c>
      <c r="E13" s="23">
        <f t="shared" si="3"/>
        <v>99.54</v>
      </c>
      <c r="F13" s="24">
        <f t="shared" si="4"/>
        <v>100</v>
      </c>
    </row>
    <row r="14" s="2" customFormat="true" ht="17" customHeight="true" spans="1:6">
      <c r="A14" s="14" t="s">
        <v>17</v>
      </c>
      <c r="B14" s="14" t="s">
        <v>9</v>
      </c>
      <c r="C14" s="18">
        <f>SUM(C15:C17)</f>
        <v>4632</v>
      </c>
      <c r="D14" s="18">
        <f t="shared" si="2"/>
        <v>2779.2</v>
      </c>
      <c r="E14" s="21">
        <f t="shared" si="3"/>
        <v>1945.44</v>
      </c>
      <c r="F14" s="14">
        <f>SUM(F15:F17)</f>
        <v>1945</v>
      </c>
    </row>
    <row r="15" ht="17" customHeight="true" spans="1:6">
      <c r="A15" s="14"/>
      <c r="B15" s="16" t="s">
        <v>18</v>
      </c>
      <c r="C15" s="17">
        <v>1343</v>
      </c>
      <c r="D15" s="17">
        <f t="shared" si="2"/>
        <v>805.8</v>
      </c>
      <c r="E15" s="23">
        <f t="shared" si="3"/>
        <v>564.06</v>
      </c>
      <c r="F15" s="24">
        <f t="shared" si="4"/>
        <v>564</v>
      </c>
    </row>
    <row r="16" ht="17" customHeight="true" spans="1:6">
      <c r="A16" s="14"/>
      <c r="B16" s="16" t="s">
        <v>19</v>
      </c>
      <c r="C16" s="17">
        <v>1817</v>
      </c>
      <c r="D16" s="17">
        <f t="shared" si="2"/>
        <v>1090.2</v>
      </c>
      <c r="E16" s="23">
        <f t="shared" si="3"/>
        <v>763.14</v>
      </c>
      <c r="F16" s="24">
        <f t="shared" si="4"/>
        <v>763</v>
      </c>
    </row>
    <row r="17" ht="17" customHeight="true" spans="1:6">
      <c r="A17" s="14"/>
      <c r="B17" s="16" t="s">
        <v>20</v>
      </c>
      <c r="C17" s="17">
        <v>1472</v>
      </c>
      <c r="D17" s="17">
        <f t="shared" si="2"/>
        <v>883.2</v>
      </c>
      <c r="E17" s="23">
        <f t="shared" si="3"/>
        <v>618.24</v>
      </c>
      <c r="F17" s="24">
        <f t="shared" si="4"/>
        <v>618</v>
      </c>
    </row>
    <row r="18" s="2" customFormat="true" ht="17" customHeight="true" spans="1:6">
      <c r="A18" s="14" t="s">
        <v>21</v>
      </c>
      <c r="B18" s="14" t="s">
        <v>9</v>
      </c>
      <c r="C18" s="18">
        <f>SUM(C19:C23)</f>
        <v>2279</v>
      </c>
      <c r="D18" s="18">
        <f t="shared" si="2"/>
        <v>1367.4</v>
      </c>
      <c r="E18" s="21">
        <f t="shared" si="3"/>
        <v>957.18</v>
      </c>
      <c r="F18" s="14">
        <f>SUM(F19:F23)</f>
        <v>957</v>
      </c>
    </row>
    <row r="19" ht="17" customHeight="true" spans="1:6">
      <c r="A19" s="14"/>
      <c r="B19" s="16" t="s">
        <v>22</v>
      </c>
      <c r="C19" s="17">
        <v>492</v>
      </c>
      <c r="D19" s="17">
        <f t="shared" si="2"/>
        <v>295.2</v>
      </c>
      <c r="E19" s="23">
        <f t="shared" si="3"/>
        <v>206.64</v>
      </c>
      <c r="F19" s="24">
        <f t="shared" si="4"/>
        <v>207</v>
      </c>
    </row>
    <row r="20" ht="17" customHeight="true" spans="1:6">
      <c r="A20" s="14"/>
      <c r="B20" s="16" t="s">
        <v>23</v>
      </c>
      <c r="C20" s="17">
        <v>664</v>
      </c>
      <c r="D20" s="17">
        <f t="shared" si="2"/>
        <v>398.4</v>
      </c>
      <c r="E20" s="23">
        <f t="shared" si="3"/>
        <v>278.88</v>
      </c>
      <c r="F20" s="24">
        <f t="shared" si="4"/>
        <v>279</v>
      </c>
    </row>
    <row r="21" ht="17" customHeight="true" spans="1:6">
      <c r="A21" s="14"/>
      <c r="B21" s="16" t="s">
        <v>24</v>
      </c>
      <c r="C21" s="17">
        <v>434</v>
      </c>
      <c r="D21" s="17">
        <f t="shared" si="2"/>
        <v>260.4</v>
      </c>
      <c r="E21" s="23">
        <f t="shared" si="3"/>
        <v>182.28</v>
      </c>
      <c r="F21" s="24">
        <f t="shared" si="4"/>
        <v>182</v>
      </c>
    </row>
    <row r="22" ht="17" customHeight="true" spans="1:6">
      <c r="A22" s="14"/>
      <c r="B22" s="16" t="s">
        <v>25</v>
      </c>
      <c r="C22" s="17">
        <v>336</v>
      </c>
      <c r="D22" s="17">
        <f t="shared" si="2"/>
        <v>201.6</v>
      </c>
      <c r="E22" s="23">
        <f t="shared" si="3"/>
        <v>141.12</v>
      </c>
      <c r="F22" s="24">
        <f t="shared" si="4"/>
        <v>141</v>
      </c>
    </row>
    <row r="23" ht="17" customHeight="true" spans="1:6">
      <c r="A23" s="14"/>
      <c r="B23" s="16" t="s">
        <v>26</v>
      </c>
      <c r="C23" s="17">
        <v>353</v>
      </c>
      <c r="D23" s="17">
        <f t="shared" si="2"/>
        <v>211.8</v>
      </c>
      <c r="E23" s="23">
        <f t="shared" si="3"/>
        <v>148.26</v>
      </c>
      <c r="F23" s="24">
        <f t="shared" si="4"/>
        <v>148</v>
      </c>
    </row>
    <row r="24" s="2" customFormat="true" ht="17" customHeight="true" spans="1:6">
      <c r="A24" s="14" t="s">
        <v>27</v>
      </c>
      <c r="B24" s="14" t="s">
        <v>9</v>
      </c>
      <c r="C24" s="18">
        <f>SUM(C25:C27)</f>
        <v>2439</v>
      </c>
      <c r="D24" s="18">
        <f t="shared" si="2"/>
        <v>1463.4</v>
      </c>
      <c r="E24" s="21">
        <f t="shared" si="3"/>
        <v>1024.38</v>
      </c>
      <c r="F24" s="14">
        <f>SUM(F25:F27)</f>
        <v>1024</v>
      </c>
    </row>
    <row r="25" ht="17" customHeight="true" spans="1:6">
      <c r="A25" s="14"/>
      <c r="B25" s="16" t="s">
        <v>28</v>
      </c>
      <c r="C25" s="17">
        <v>284</v>
      </c>
      <c r="D25" s="17">
        <f t="shared" si="2"/>
        <v>170.4</v>
      </c>
      <c r="E25" s="23">
        <f t="shared" si="3"/>
        <v>119.28</v>
      </c>
      <c r="F25" s="24">
        <f t="shared" si="4"/>
        <v>119</v>
      </c>
    </row>
    <row r="26" ht="17" customHeight="true" spans="1:6">
      <c r="A26" s="14"/>
      <c r="B26" s="16" t="s">
        <v>29</v>
      </c>
      <c r="C26" s="17">
        <v>1254</v>
      </c>
      <c r="D26" s="17">
        <f t="shared" si="2"/>
        <v>752.4</v>
      </c>
      <c r="E26" s="23">
        <f t="shared" si="3"/>
        <v>526.68</v>
      </c>
      <c r="F26" s="24">
        <f t="shared" si="4"/>
        <v>527</v>
      </c>
    </row>
    <row r="27" ht="17" customHeight="true" spans="1:6">
      <c r="A27" s="14"/>
      <c r="B27" s="16" t="s">
        <v>30</v>
      </c>
      <c r="C27" s="17">
        <v>901</v>
      </c>
      <c r="D27" s="17">
        <f t="shared" si="2"/>
        <v>540.6</v>
      </c>
      <c r="E27" s="23">
        <f t="shared" si="3"/>
        <v>378.42</v>
      </c>
      <c r="F27" s="24">
        <f t="shared" si="4"/>
        <v>378</v>
      </c>
    </row>
    <row r="28" s="2" customFormat="true" ht="17" customHeight="true" spans="1:6">
      <c r="A28" s="14" t="s">
        <v>31</v>
      </c>
      <c r="B28" s="14" t="s">
        <v>9</v>
      </c>
      <c r="C28" s="18">
        <f>SUM(C29:C34)</f>
        <v>2618</v>
      </c>
      <c r="D28" s="18">
        <f t="shared" ref="D8:D34" si="5">C28*500*12/10000</f>
        <v>1570.8</v>
      </c>
      <c r="E28" s="21">
        <f t="shared" ref="E8:E34" si="6">D28*0.7</f>
        <v>1099.56</v>
      </c>
      <c r="F28" s="14">
        <f>SUM(F29:F34)</f>
        <v>1099</v>
      </c>
    </row>
    <row r="29" ht="17" customHeight="true" spans="1:6">
      <c r="A29" s="14"/>
      <c r="B29" s="16" t="s">
        <v>32</v>
      </c>
      <c r="C29" s="17">
        <v>857</v>
      </c>
      <c r="D29" s="17">
        <f t="shared" si="5"/>
        <v>514.2</v>
      </c>
      <c r="E29" s="23">
        <f t="shared" si="6"/>
        <v>359.94</v>
      </c>
      <c r="F29" s="24">
        <f t="shared" si="4"/>
        <v>360</v>
      </c>
    </row>
    <row r="30" ht="17" customHeight="true" spans="1:6">
      <c r="A30" s="14"/>
      <c r="B30" s="16" t="s">
        <v>33</v>
      </c>
      <c r="C30" s="17">
        <v>346</v>
      </c>
      <c r="D30" s="17">
        <f t="shared" si="5"/>
        <v>207.6</v>
      </c>
      <c r="E30" s="23">
        <f t="shared" si="6"/>
        <v>145.32</v>
      </c>
      <c r="F30" s="24">
        <f t="shared" si="4"/>
        <v>145</v>
      </c>
    </row>
    <row r="31" ht="17" customHeight="true" spans="1:6">
      <c r="A31" s="14"/>
      <c r="B31" s="16" t="s">
        <v>34</v>
      </c>
      <c r="C31" s="17">
        <v>210</v>
      </c>
      <c r="D31" s="17">
        <f t="shared" si="5"/>
        <v>126</v>
      </c>
      <c r="E31" s="23">
        <f t="shared" si="6"/>
        <v>88.2</v>
      </c>
      <c r="F31" s="24">
        <f t="shared" si="4"/>
        <v>88</v>
      </c>
    </row>
    <row r="32" ht="17" customHeight="true" spans="1:6">
      <c r="A32" s="14"/>
      <c r="B32" s="16" t="s">
        <v>35</v>
      </c>
      <c r="C32" s="17">
        <v>103</v>
      </c>
      <c r="D32" s="17">
        <f t="shared" si="5"/>
        <v>61.8</v>
      </c>
      <c r="E32" s="23">
        <f t="shared" si="6"/>
        <v>43.26</v>
      </c>
      <c r="F32" s="24">
        <f t="shared" si="4"/>
        <v>43</v>
      </c>
    </row>
    <row r="33" ht="17" customHeight="true" spans="1:6">
      <c r="A33" s="14"/>
      <c r="B33" s="16" t="s">
        <v>36</v>
      </c>
      <c r="C33" s="17">
        <v>640</v>
      </c>
      <c r="D33" s="17">
        <f t="shared" si="5"/>
        <v>384</v>
      </c>
      <c r="E33" s="23">
        <f t="shared" si="6"/>
        <v>268.8</v>
      </c>
      <c r="F33" s="24">
        <f t="shared" si="4"/>
        <v>269</v>
      </c>
    </row>
    <row r="34" ht="17" customHeight="true" spans="1:6">
      <c r="A34" s="14"/>
      <c r="B34" s="16" t="s">
        <v>37</v>
      </c>
      <c r="C34" s="17">
        <v>462</v>
      </c>
      <c r="D34" s="17">
        <f t="shared" si="5"/>
        <v>277.2</v>
      </c>
      <c r="E34" s="23">
        <f t="shared" si="6"/>
        <v>194.04</v>
      </c>
      <c r="F34" s="24">
        <f t="shared" si="4"/>
        <v>194</v>
      </c>
    </row>
  </sheetData>
  <mergeCells count="9">
    <mergeCell ref="A2:F2"/>
    <mergeCell ref="A4:B4"/>
    <mergeCell ref="A5:B5"/>
    <mergeCell ref="A6:A7"/>
    <mergeCell ref="A8:A13"/>
    <mergeCell ref="A14:A17"/>
    <mergeCell ref="A18:A23"/>
    <mergeCell ref="A24:A27"/>
    <mergeCell ref="A28:A34"/>
  </mergeCells>
  <pageMargins left="0.944444444444444" right="0.75" top="0.747916666666667" bottom="0.393055555555556" header="0.313888888888889" footer="0.2354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林小文</dc:creator>
  <cp:lastModifiedBy>江山</cp:lastModifiedBy>
  <dcterms:created xsi:type="dcterms:W3CDTF">2020-10-27T14:52:00Z</dcterms:created>
  <dcterms:modified xsi:type="dcterms:W3CDTF">2021-11-26T18:29:37Z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